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 Arklie\Documents\Nova Central\"/>
    </mc:Choice>
  </mc:AlternateContent>
  <xr:revisionPtr revIDLastSave="0" documentId="13_ncr:1_{DB8C1E74-6DD7-44C8-A800-9E374E76E8B4}" xr6:coauthVersionLast="47" xr6:coauthVersionMax="47" xr10:uidLastSave="{00000000-0000-0000-0000-000000000000}"/>
  <bookViews>
    <workbookView xWindow="-108" yWindow="-108" windowWidth="23256" windowHeight="13896" tabRatio="741" xr2:uid="{00000000-000D-0000-FFFF-FFFF00000000}"/>
  </bookViews>
  <sheets>
    <sheet name="Budget Summary" sheetId="13" r:id="rId1"/>
    <sheet name="Fundraising" sheetId="8" r:id="rId2"/>
    <sheet name="Player Accounts" sheetId="11" r:id="rId3"/>
    <sheet name="Cash Flow" sheetId="14" r:id="rId4"/>
    <sheet name="Fudge - SAMPLE" sheetId="12" r:id="rId5"/>
    <sheet name="Player Accounts w 5050" sheetId="17" r:id="rId6"/>
  </sheets>
  <externalReferences>
    <externalReference r:id="rId7"/>
  </externalReferences>
  <definedNames>
    <definedName name="__IntlFixup" hidden="1">TRUE</definedName>
    <definedName name="__IntlFixupTable" localSheetId="1" hidden="1">#REF!</definedName>
    <definedName name="__IntlFixupTable" hidden="1">#REF!</definedName>
    <definedName name="Cost_per_Ticket">'[1]Party Planner'!$I$22</definedName>
    <definedName name="GoAssetChart">[1]!GoAssetChart</definedName>
    <definedName name="GoBack">[1]!GoBack</definedName>
    <definedName name="GoBalanceSheet">[1]!GoBalanceSheet</definedName>
    <definedName name="GoCashFlow">[1]!GoCashFlow</definedName>
    <definedName name="GoData">[1]!GoData</definedName>
    <definedName name="GoIncomeChart">[1]!GoIncomeChart</definedName>
    <definedName name="Number_of_People">'[1]Party Planner'!$H$14</definedName>
    <definedName name="_xlnm.Print_Area" localSheetId="0">'Budget Summary'!$A$1:$D$54</definedName>
    <definedName name="_xlnm.Print_Area" localSheetId="1">Fundraising!$A$1:$F$20</definedName>
    <definedName name="SS" localSheetId="1">#REF!</definedName>
    <definedName name="SS">#REF!</definedName>
    <definedName name="Total">'[1]Party Planner'!$E$23</definedName>
    <definedName name="TotalCost">'[1]Party Planner'!$E$28,'[1]Party Planner'!$E$34,'[1]Party Planner'!$E$40,'[1]Party Planner'!$E$44,'[1]Party Planner'!$I$39,'[1]Party Planner'!$I$34,'[1]Party Planner'!$I$28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3" l="1"/>
  <c r="C40" i="13"/>
  <c r="D20" i="13"/>
  <c r="D40" i="13"/>
  <c r="C20" i="13"/>
  <c r="D51" i="13"/>
  <c r="C51" i="13"/>
  <c r="T4" i="17"/>
  <c r="T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P25" i="17"/>
  <c r="O25" i="17"/>
  <c r="N25" i="17"/>
  <c r="M25" i="17"/>
  <c r="L25" i="17"/>
  <c r="K25" i="17"/>
  <c r="I25" i="17"/>
  <c r="H25" i="17"/>
  <c r="G25" i="17"/>
  <c r="F25" i="17"/>
  <c r="E25" i="17"/>
  <c r="D25" i="17"/>
  <c r="C25" i="17"/>
  <c r="R24" i="17"/>
  <c r="Q24" i="17"/>
  <c r="S24" i="17" s="1"/>
  <c r="J24" i="17"/>
  <c r="R23" i="17"/>
  <c r="Q23" i="17"/>
  <c r="S23" i="17" s="1"/>
  <c r="J23" i="17"/>
  <c r="R22" i="17"/>
  <c r="Q22" i="17"/>
  <c r="S22" i="17" s="1"/>
  <c r="J22" i="17"/>
  <c r="R21" i="17"/>
  <c r="Q21" i="17"/>
  <c r="J21" i="17"/>
  <c r="R20" i="17"/>
  <c r="Q20" i="17"/>
  <c r="S20" i="17" s="1"/>
  <c r="J20" i="17"/>
  <c r="R19" i="17"/>
  <c r="Q19" i="17"/>
  <c r="S19" i="17" s="1"/>
  <c r="J19" i="17"/>
  <c r="R18" i="17"/>
  <c r="Q18" i="17"/>
  <c r="S18" i="17" s="1"/>
  <c r="J18" i="17"/>
  <c r="R17" i="17"/>
  <c r="Q17" i="17"/>
  <c r="J17" i="17"/>
  <c r="R16" i="17"/>
  <c r="S16" i="17" s="1"/>
  <c r="Q16" i="17"/>
  <c r="J16" i="17"/>
  <c r="R15" i="17"/>
  <c r="Q15" i="17"/>
  <c r="S15" i="17" s="1"/>
  <c r="J15" i="17"/>
  <c r="R14" i="17"/>
  <c r="Q14" i="17"/>
  <c r="S14" i="17" s="1"/>
  <c r="J14" i="17"/>
  <c r="R13" i="17"/>
  <c r="Q13" i="17"/>
  <c r="J13" i="17"/>
  <c r="R12" i="17"/>
  <c r="Q12" i="17"/>
  <c r="S12" i="17" s="1"/>
  <c r="J12" i="17"/>
  <c r="R11" i="17"/>
  <c r="Q11" i="17"/>
  <c r="J11" i="17"/>
  <c r="R10" i="17"/>
  <c r="Q10" i="17"/>
  <c r="S10" i="17" s="1"/>
  <c r="J10" i="17"/>
  <c r="R9" i="17"/>
  <c r="Q9" i="17"/>
  <c r="J9" i="17"/>
  <c r="R8" i="17"/>
  <c r="Q8" i="17"/>
  <c r="S8" i="17" s="1"/>
  <c r="J8" i="17"/>
  <c r="R7" i="17"/>
  <c r="Q7" i="17"/>
  <c r="S7" i="17" s="1"/>
  <c r="J7" i="17"/>
  <c r="R6" i="17"/>
  <c r="Q6" i="17"/>
  <c r="J6" i="17"/>
  <c r="R5" i="17"/>
  <c r="Q5" i="17"/>
  <c r="J5" i="17"/>
  <c r="R4" i="17"/>
  <c r="Q4" i="17"/>
  <c r="S4" i="17" s="1"/>
  <c r="J4" i="17"/>
  <c r="R3" i="17"/>
  <c r="Q3" i="17"/>
  <c r="J3" i="17"/>
  <c r="U4" i="17" l="1"/>
  <c r="U12" i="17"/>
  <c r="U18" i="17"/>
  <c r="U22" i="17"/>
  <c r="V22" i="17" s="1"/>
  <c r="W22" i="17" s="1"/>
  <c r="X22" i="17" s="1"/>
  <c r="U24" i="17"/>
  <c r="V24" i="17" s="1"/>
  <c r="W24" i="17" s="1"/>
  <c r="X24" i="17" s="1"/>
  <c r="U16" i="17"/>
  <c r="V16" i="17" s="1"/>
  <c r="W16" i="17" s="1"/>
  <c r="X16" i="17" s="1"/>
  <c r="U8" i="17"/>
  <c r="V8" i="17" s="1"/>
  <c r="W8" i="17" s="1"/>
  <c r="X8" i="17" s="1"/>
  <c r="U20" i="17"/>
  <c r="V20" i="17" s="1"/>
  <c r="W20" i="17" s="1"/>
  <c r="X20" i="17" s="1"/>
  <c r="S5" i="17"/>
  <c r="U5" i="17" s="1"/>
  <c r="V5" i="17" s="1"/>
  <c r="W5" i="17" s="1"/>
  <c r="X5" i="17" s="1"/>
  <c r="S21" i="17"/>
  <c r="U21" i="17" s="1"/>
  <c r="S9" i="17"/>
  <c r="U9" i="17" s="1"/>
  <c r="J25" i="17"/>
  <c r="S17" i="17"/>
  <c r="U17" i="17" s="1"/>
  <c r="V17" i="17" s="1"/>
  <c r="W17" i="17" s="1"/>
  <c r="X17" i="17" s="1"/>
  <c r="R25" i="17"/>
  <c r="S6" i="17"/>
  <c r="U6" i="17" s="1"/>
  <c r="V6" i="17" s="1"/>
  <c r="W6" i="17" s="1"/>
  <c r="X6" i="17" s="1"/>
  <c r="S11" i="17"/>
  <c r="S13" i="17"/>
  <c r="U13" i="17" s="1"/>
  <c r="V13" i="17" s="1"/>
  <c r="W13" i="17" s="1"/>
  <c r="U10" i="17"/>
  <c r="U11" i="17"/>
  <c r="V11" i="17" s="1"/>
  <c r="W11" i="17" s="1"/>
  <c r="X11" i="17" s="1"/>
  <c r="U14" i="17"/>
  <c r="V14" i="17" s="1"/>
  <c r="S3" i="17"/>
  <c r="S25" i="17" s="1"/>
  <c r="U15" i="17"/>
  <c r="V15" i="17" s="1"/>
  <c r="W15" i="17" s="1"/>
  <c r="X15" i="17" s="1"/>
  <c r="U19" i="17"/>
  <c r="V19" i="17" s="1"/>
  <c r="W19" i="17" s="1"/>
  <c r="U7" i="17"/>
  <c r="V7" i="17" s="1"/>
  <c r="W7" i="17" s="1"/>
  <c r="X7" i="17" s="1"/>
  <c r="U23" i="17"/>
  <c r="V23" i="17" s="1"/>
  <c r="W23" i="17" s="1"/>
  <c r="X23" i="17" s="1"/>
  <c r="V12" i="17"/>
  <c r="W12" i="17" s="1"/>
  <c r="V18" i="17"/>
  <c r="V4" i="17"/>
  <c r="W4" i="17" s="1"/>
  <c r="X4" i="17" s="1"/>
  <c r="V10" i="17"/>
  <c r="W10" i="17" s="1"/>
  <c r="X10" i="17" s="1"/>
  <c r="V21" i="17"/>
  <c r="W21" i="17" s="1"/>
  <c r="X21" i="17" s="1"/>
  <c r="V9" i="17"/>
  <c r="Q25" i="17"/>
  <c r="E8" i="8"/>
  <c r="E5" i="14"/>
  <c r="E6" i="14" s="1"/>
  <c r="E7" i="14" s="1"/>
  <c r="E8" i="14" s="1"/>
  <c r="E9" i="14" s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D15" i="13"/>
  <c r="D29" i="13"/>
  <c r="D35" i="13"/>
  <c r="C35" i="13"/>
  <c r="C29" i="13"/>
  <c r="C15" i="13"/>
  <c r="D5" i="13"/>
  <c r="C5" i="13"/>
  <c r="N20" i="12"/>
  <c r="M20" i="12"/>
  <c r="L20" i="12"/>
  <c r="K20" i="12"/>
  <c r="J20" i="12"/>
  <c r="I20" i="12"/>
  <c r="H20" i="12"/>
  <c r="G20" i="12"/>
  <c r="F20" i="12"/>
  <c r="E20" i="12"/>
  <c r="D20" i="12"/>
  <c r="C20" i="12"/>
  <c r="B7" i="12"/>
  <c r="O7" i="12" s="1"/>
  <c r="B18" i="12"/>
  <c r="Q18" i="12" s="1"/>
  <c r="B17" i="12"/>
  <c r="Q17" i="12" s="1"/>
  <c r="B16" i="12"/>
  <c r="P16" i="12" s="1"/>
  <c r="B15" i="12"/>
  <c r="Q15" i="12" s="1"/>
  <c r="B14" i="12"/>
  <c r="Q14" i="12" s="1"/>
  <c r="B13" i="12"/>
  <c r="Q13" i="12" s="1"/>
  <c r="B12" i="12"/>
  <c r="P12" i="12" s="1"/>
  <c r="B11" i="12"/>
  <c r="Q11" i="12" s="1"/>
  <c r="B10" i="12"/>
  <c r="O10" i="12" s="1"/>
  <c r="Q10" i="12"/>
  <c r="B9" i="12"/>
  <c r="Q9" i="12" s="1"/>
  <c r="B8" i="12"/>
  <c r="Q8" i="12"/>
  <c r="B6" i="12"/>
  <c r="Q6" i="12" s="1"/>
  <c r="B5" i="12"/>
  <c r="Q5" i="12" s="1"/>
  <c r="B4" i="12"/>
  <c r="Q4" i="12" s="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E7" i="8"/>
  <c r="E9" i="8"/>
  <c r="E10" i="8"/>
  <c r="E11" i="8"/>
  <c r="E12" i="8"/>
  <c r="C19" i="8"/>
  <c r="D19" i="8"/>
  <c r="P5" i="12"/>
  <c r="P8" i="12"/>
  <c r="O8" i="12"/>
  <c r="P7" i="12"/>
  <c r="O14" i="12"/>
  <c r="P14" i="12"/>
  <c r="P10" i="12" l="1"/>
  <c r="Q16" i="12"/>
  <c r="O16" i="12"/>
  <c r="P17" i="12"/>
  <c r="X12" i="17"/>
  <c r="W9" i="17"/>
  <c r="X9" i="17" s="1"/>
  <c r="X19" i="17"/>
  <c r="X13" i="17"/>
  <c r="W14" i="17"/>
  <c r="X14" i="17" s="1"/>
  <c r="W18" i="17"/>
  <c r="X18" i="17" s="1"/>
  <c r="K29" i="11"/>
  <c r="F29" i="11"/>
  <c r="G29" i="11"/>
  <c r="O9" i="12"/>
  <c r="O5" i="12"/>
  <c r="Q12" i="12"/>
  <c r="P18" i="12"/>
  <c r="B20" i="12"/>
  <c r="B21" i="12" s="1"/>
  <c r="P15" i="12"/>
  <c r="P13" i="12"/>
  <c r="O6" i="12"/>
  <c r="O12" i="12"/>
  <c r="P4" i="12"/>
  <c r="O11" i="12"/>
  <c r="O18" i="12"/>
  <c r="D42" i="13"/>
  <c r="D54" i="13" s="1"/>
  <c r="C27" i="11" s="1"/>
  <c r="C29" i="11" s="1"/>
  <c r="C42" i="13"/>
  <c r="C54" i="13" s="1"/>
  <c r="I29" i="11"/>
  <c r="P29" i="11"/>
  <c r="M29" i="11"/>
  <c r="Q29" i="11"/>
  <c r="J29" i="11"/>
  <c r="O29" i="11"/>
  <c r="N29" i="11"/>
  <c r="D29" i="11"/>
  <c r="R25" i="11"/>
  <c r="L29" i="11"/>
  <c r="H29" i="11"/>
  <c r="E29" i="11"/>
  <c r="O15" i="12"/>
  <c r="O13" i="12"/>
  <c r="Q7" i="12"/>
  <c r="O4" i="12"/>
  <c r="P9" i="12"/>
  <c r="B22" i="12"/>
  <c r="P6" i="12"/>
  <c r="O17" i="12"/>
  <c r="P11" i="12"/>
  <c r="O24" i="12" l="1"/>
  <c r="R27" i="11"/>
  <c r="B29" i="11"/>
  <c r="T3" i="17"/>
  <c r="R29" i="11"/>
  <c r="O22" i="12"/>
  <c r="O23" i="12"/>
  <c r="D6" i="13"/>
  <c r="D7" i="13" s="1"/>
  <c r="C6" i="13"/>
  <c r="C7" i="13" s="1"/>
  <c r="T25" i="17" l="1"/>
  <c r="U3" i="17"/>
  <c r="V3" i="17" l="1"/>
  <c r="W3" i="17" s="1"/>
  <c r="W25" i="17" s="1"/>
  <c r="U25" i="17"/>
  <c r="V25" i="17" l="1"/>
  <c r="X3" i="17"/>
  <c r="X25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tc={3B30E3F8-1701-4190-A4AA-2392A249A7CA}</author>
    <author>Tammy Soper</author>
  </authors>
  <commentList>
    <comment ref="C5" authorId="0" shapeId="0" xr:uid="{00000000-0006-0000-0000-000001000000}">
      <text>
        <r>
          <rPr>
            <sz val="9"/>
            <color indexed="8"/>
            <rFont val="Tahoma"/>
            <family val="2"/>
            <charset val="1"/>
          </rPr>
          <t xml:space="preserve"> The totals in this summary section will be  </t>
        </r>
        <r>
          <rPr>
            <b/>
            <sz val="9"/>
            <color indexed="8"/>
            <rFont val="Tahoma"/>
            <family val="2"/>
            <charset val="1"/>
          </rPr>
          <t>automatically</t>
        </r>
        <r>
          <rPr>
            <sz val="9"/>
            <color indexed="8"/>
            <rFont val="Tahoma"/>
            <family val="2"/>
            <charset val="1"/>
          </rPr>
          <t xml:space="preserve"> </t>
        </r>
        <r>
          <rPr>
            <b/>
            <sz val="9"/>
            <color indexed="8"/>
            <rFont val="Tahoma"/>
            <family val="2"/>
            <charset val="1"/>
          </rPr>
          <t>filled</t>
        </r>
        <r>
          <rPr>
            <sz val="9"/>
            <color indexed="8"/>
            <rFont val="Tahoma"/>
            <family val="2"/>
            <charset val="1"/>
          </rPr>
          <t xml:space="preserve"> based on the data you enter in the body of the worksheet. </t>
        </r>
        <r>
          <rPr>
            <b/>
            <sz val="9"/>
            <color indexed="8"/>
            <rFont val="Tahoma"/>
            <family val="2"/>
            <charset val="1"/>
          </rPr>
          <t>Do not enter information into shaded cells.</t>
        </r>
      </text>
    </comment>
    <comment ref="C15" authorId="0" shapeId="0" xr:uid="{00000000-0006-0000-0000-000002000000}">
      <text>
        <r>
          <rPr>
            <sz val="9"/>
            <color indexed="8"/>
            <rFont val="Tahoma"/>
            <family val="2"/>
            <charset val="1"/>
          </rPr>
          <t xml:space="preserve">Totals will be </t>
        </r>
        <r>
          <rPr>
            <b/>
            <sz val="9"/>
            <color indexed="8"/>
            <rFont val="Tahoma"/>
            <family val="2"/>
            <charset val="1"/>
          </rPr>
          <t>automatically calculated and filled</t>
        </r>
        <r>
          <rPr>
            <sz val="9"/>
            <color indexed="8"/>
            <rFont val="Tahoma"/>
            <family val="2"/>
            <charset val="1"/>
          </rPr>
          <t xml:space="preserve"> based on the data you enter in the body of the worksheet. </t>
        </r>
        <r>
          <rPr>
            <b/>
            <sz val="9"/>
            <color indexed="8"/>
            <rFont val="Tahoma"/>
            <family val="2"/>
            <charset val="1"/>
          </rPr>
          <t>Do not enter information into shaded cells.</t>
        </r>
      </text>
    </comment>
    <comment ref="C20" authorId="0" shapeId="0" xr:uid="{00000000-0006-0000-0000-000003000000}">
      <text>
        <r>
          <rPr>
            <sz val="9"/>
            <color rgb="FF000000"/>
            <rFont val="Tahoma"/>
            <family val="2"/>
            <charset val="1"/>
          </rPr>
          <t xml:space="preserve">Totalsl will be </t>
        </r>
        <r>
          <rPr>
            <b/>
            <sz val="9"/>
            <color rgb="FF000000"/>
            <rFont val="Tahoma"/>
            <family val="2"/>
            <charset val="1"/>
          </rPr>
          <t>automatically calculated</t>
        </r>
        <r>
          <rPr>
            <sz val="9"/>
            <color rgb="FF000000"/>
            <rFont val="Tahoma"/>
            <family val="2"/>
            <charset val="1"/>
          </rPr>
          <t xml:space="preserve"> and filled based on the data you enter in the body of the worksheet. </t>
        </r>
        <r>
          <rPr>
            <b/>
            <sz val="9"/>
            <color rgb="FF000000"/>
            <rFont val="Tahoma"/>
            <family val="2"/>
            <charset val="1"/>
          </rPr>
          <t>Do not enter information into shaded cells.</t>
        </r>
      </text>
    </comment>
    <comment ref="C29" authorId="0" shapeId="0" xr:uid="{00000000-0006-0000-0000-000004000000}">
      <text>
        <r>
          <rPr>
            <sz val="9"/>
            <color indexed="8"/>
            <rFont val="Tahoma"/>
            <family val="2"/>
            <charset val="1"/>
          </rPr>
          <t xml:space="preserve">Totals will be </t>
        </r>
        <r>
          <rPr>
            <b/>
            <sz val="9"/>
            <color indexed="8"/>
            <rFont val="Tahoma"/>
            <family val="2"/>
            <charset val="1"/>
          </rPr>
          <t>automatically calculated</t>
        </r>
        <r>
          <rPr>
            <sz val="9"/>
            <color indexed="8"/>
            <rFont val="Tahoma"/>
            <family val="2"/>
            <charset val="1"/>
          </rPr>
          <t xml:space="preserve"> and filled based on the data you enter in the body of the worksheet. </t>
        </r>
        <r>
          <rPr>
            <b/>
            <sz val="9"/>
            <color indexed="8"/>
            <rFont val="Tahoma"/>
            <family val="2"/>
            <charset val="1"/>
          </rPr>
          <t xml:space="preserve">Do not enter information into shaded cells.
</t>
        </r>
      </text>
    </comment>
    <comment ref="C35" authorId="0" shapeId="0" xr:uid="{00000000-0006-0000-0000-000005000000}">
      <text>
        <r>
          <rPr>
            <sz val="9"/>
            <color indexed="8"/>
            <rFont val="Tahoma"/>
            <family val="2"/>
            <charset val="1"/>
          </rPr>
          <t xml:space="preserve">Totals will be </t>
        </r>
        <r>
          <rPr>
            <b/>
            <sz val="9"/>
            <color indexed="8"/>
            <rFont val="Tahoma"/>
            <family val="2"/>
            <charset val="1"/>
          </rPr>
          <t>automatically calculated</t>
        </r>
        <r>
          <rPr>
            <sz val="9"/>
            <color indexed="8"/>
            <rFont val="Tahoma"/>
            <family val="2"/>
            <charset val="1"/>
          </rPr>
          <t xml:space="preserve"> and filled based on the data you enter in the body of the worksheet. </t>
        </r>
        <r>
          <rPr>
            <b/>
            <sz val="9"/>
            <color indexed="8"/>
            <rFont val="Tahoma"/>
            <family val="2"/>
            <charset val="1"/>
          </rPr>
          <t xml:space="preserve">Do not enter information into shaded cells.
</t>
        </r>
      </text>
    </comment>
    <comment ref="C38" authorId="1" shapeId="0" xr:uid="{3B30E3F8-1701-4190-A4AA-2392A249A7CA}">
      <text>
        <t>[Threaded comment]
Your version of Excel allows you to read this threaded comment; however, any edits to it will get removed if the file is opened in a newer version of Excel. Learn more: https://go.microsoft.com/fwlink/?linkid=870924
Comment:
    *calculation assumes 30 unsold tickets</t>
      </text>
    </comment>
    <comment ref="C40" authorId="0" shapeId="0" xr:uid="{00000000-0006-0000-0000-000006000000}">
      <text>
        <r>
          <rPr>
            <sz val="9"/>
            <color rgb="FF000000"/>
            <rFont val="Tahoma"/>
            <family val="2"/>
            <charset val="1"/>
          </rPr>
          <t xml:space="preserve">This total will be </t>
        </r>
        <r>
          <rPr>
            <b/>
            <sz val="9"/>
            <color rgb="FF000000"/>
            <rFont val="Tahoma"/>
            <family val="2"/>
            <charset val="1"/>
          </rPr>
          <t>automatically calculated</t>
        </r>
        <r>
          <rPr>
            <sz val="9"/>
            <color rgb="FF000000"/>
            <rFont val="Tahoma"/>
            <family val="2"/>
            <charset val="1"/>
          </rPr>
          <t xml:space="preserve"> and filled based on the data you enter in the body of the worksheet.</t>
        </r>
        <r>
          <rPr>
            <b/>
            <sz val="9"/>
            <color rgb="FF000000"/>
            <rFont val="Tahoma"/>
            <family val="2"/>
            <charset val="1"/>
          </rPr>
          <t xml:space="preserve"> Do not enter information into shaded cells.
</t>
        </r>
      </text>
    </comment>
    <comment ref="C42" authorId="0" shapeId="0" xr:uid="{00000000-0006-0000-0000-000007000000}">
      <text>
        <r>
          <rPr>
            <sz val="9"/>
            <color indexed="8"/>
            <rFont val="Tahoma"/>
            <family val="2"/>
            <charset val="1"/>
          </rPr>
          <t xml:space="preserve">This total will be </t>
        </r>
        <r>
          <rPr>
            <b/>
            <sz val="9"/>
            <color indexed="8"/>
            <rFont val="Tahoma"/>
            <family val="2"/>
            <charset val="1"/>
          </rPr>
          <t>automatically calculated</t>
        </r>
        <r>
          <rPr>
            <sz val="9"/>
            <color indexed="8"/>
            <rFont val="Tahoma"/>
            <family val="2"/>
            <charset val="1"/>
          </rPr>
          <t xml:space="preserve"> and filled based on the data you enter in the body of the worksheet. </t>
        </r>
        <r>
          <rPr>
            <b/>
            <sz val="9"/>
            <color indexed="8"/>
            <rFont val="Tahoma"/>
            <family val="2"/>
            <charset val="1"/>
          </rPr>
          <t xml:space="preserve">Do not enter information into shaded cells.
</t>
        </r>
      </text>
    </comment>
    <comment ref="B53" authorId="2" shapeId="0" xr:uid="{00000000-0006-0000-0000-000008000000}">
      <text>
        <r>
          <rPr>
            <sz val="9"/>
            <color indexed="81"/>
            <rFont val="Tahoma"/>
            <family val="2"/>
          </rPr>
          <t xml:space="preserve">Add # of players to this box.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Tammy Soper</author>
  </authors>
  <commentList>
    <comment ref="C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This will be populated from Budget Tab - Fees due per Player</t>
        </r>
      </text>
    </comment>
  </commentList>
</comments>
</file>

<file path=xl/sharedStrings.xml><?xml version="1.0" encoding="utf-8"?>
<sst xmlns="http://schemas.openxmlformats.org/spreadsheetml/2006/main" count="167" uniqueCount="137">
  <si>
    <t>REVENUE</t>
  </si>
  <si>
    <t>Estimated</t>
  </si>
  <si>
    <t>Actual</t>
  </si>
  <si>
    <t>START BALANCE:</t>
  </si>
  <si>
    <t>Description / Justification</t>
  </si>
  <si>
    <t>TOTAL REVENUE:</t>
  </si>
  <si>
    <t>50/50</t>
  </si>
  <si>
    <t>Birthdate</t>
  </si>
  <si>
    <t>Age</t>
  </si>
  <si>
    <t>Phone</t>
  </si>
  <si>
    <t>Parent Installment - October</t>
  </si>
  <si>
    <t>Parent Installment - November</t>
  </si>
  <si>
    <t>Parent Installment - December</t>
  </si>
  <si>
    <t># of players</t>
  </si>
  <si>
    <t>FUNDRAISED REVENUE</t>
  </si>
  <si>
    <t>Amount per player</t>
  </si>
  <si>
    <t xml:space="preserve">Health Card </t>
  </si>
  <si>
    <t>Fundaising - 50/50</t>
  </si>
  <si>
    <t>Fundaising - Individual Ticket Sales</t>
  </si>
  <si>
    <t>Fundaising - Lollipop Sales</t>
  </si>
  <si>
    <t>1234 567 890</t>
  </si>
  <si>
    <t>jane.doe@ns.sympatico.ca</t>
  </si>
  <si>
    <t>Email 1</t>
  </si>
  <si>
    <t>Email 2</t>
  </si>
  <si>
    <t>(902)123-4567</t>
  </si>
  <si>
    <t>Parent Names</t>
  </si>
  <si>
    <t>Sarah and John Doe</t>
  </si>
  <si>
    <t>Player Name</t>
  </si>
  <si>
    <t>Jane Doe</t>
  </si>
  <si>
    <t>Total</t>
  </si>
  <si>
    <t>Fundraising</t>
  </si>
  <si>
    <t>Parent Paid Installments</t>
  </si>
  <si>
    <t>Total Paid/Fundraised</t>
  </si>
  <si>
    <t>Total Expense/Player</t>
  </si>
  <si>
    <t xml:space="preserve">Total to Collect/(Refund) </t>
  </si>
  <si>
    <t>Highland Chocolate</t>
  </si>
  <si>
    <t>Valley Vanilla</t>
  </si>
  <si>
    <t>Highland Gold Maple Walnut</t>
  </si>
  <si>
    <t>Rocky Cabot Trail</t>
  </si>
  <si>
    <t>Skor Bar</t>
  </si>
  <si>
    <t>Celtic Mint</t>
  </si>
  <si>
    <t>Candy Cane</t>
  </si>
  <si>
    <t>Egg Nog</t>
  </si>
  <si>
    <t>Red Velvet</t>
  </si>
  <si>
    <t>Sucrose Free Chocolate</t>
  </si>
  <si>
    <t>Rita's Tea Rom Oatcakes</t>
  </si>
  <si>
    <t>Total Money Paid</t>
  </si>
  <si>
    <t>Total to CB Fudge</t>
  </si>
  <si>
    <t>Total to Player</t>
  </si>
  <si>
    <t>Seller</t>
  </si>
  <si>
    <t>Total Items Sold</t>
  </si>
  <si>
    <t>Highland Gold Maple Plain</t>
  </si>
  <si>
    <t>Method of Payment, Notes</t>
  </si>
  <si>
    <t>Total to Players</t>
  </si>
  <si>
    <t>Cash.  1 x $100, 17 x $20.  TEAM DONATION</t>
  </si>
  <si>
    <t>EMT Paid</t>
  </si>
  <si>
    <t>EMT Paid - needs corporate receipt</t>
  </si>
  <si>
    <t>Total Bars</t>
  </si>
  <si>
    <t>Total Bar x 10</t>
  </si>
  <si>
    <t>total Items doublecheck</t>
  </si>
  <si>
    <t>cash 14 x $20</t>
  </si>
  <si>
    <t>Cash</t>
  </si>
  <si>
    <t>Summary of Profit/Loss</t>
  </si>
  <si>
    <t>Total Income</t>
  </si>
  <si>
    <t>Total Expenses</t>
  </si>
  <si>
    <t>Total Profit or Loss</t>
  </si>
  <si>
    <t>Amount Remaining in Bank</t>
  </si>
  <si>
    <t>Expenses</t>
  </si>
  <si>
    <t>Tournaments</t>
  </si>
  <si>
    <t>Provinicial Jamboree</t>
  </si>
  <si>
    <t>Equipment</t>
  </si>
  <si>
    <t>Spray Paint, labels, Misc</t>
  </si>
  <si>
    <t>Income</t>
  </si>
  <si>
    <t>Fudge</t>
  </si>
  <si>
    <t>Medals</t>
  </si>
  <si>
    <t>Game Snacks</t>
  </si>
  <si>
    <t>Training Buckets</t>
  </si>
  <si>
    <t>Track Pants</t>
  </si>
  <si>
    <t>Movie Snacks</t>
  </si>
  <si>
    <t>Bank Fees</t>
  </si>
  <si>
    <t>Misc (year end balloon bouquets, bristol board for signs, photo prints)</t>
  </si>
  <si>
    <t>Year End treats</t>
  </si>
  <si>
    <t>COLT</t>
  </si>
  <si>
    <t>Gary Field</t>
  </si>
  <si>
    <t>Team Building</t>
  </si>
  <si>
    <t>Christmas Food/Activity</t>
  </si>
  <si>
    <t>Jersey Sponsors</t>
  </si>
  <si>
    <t>Cookie Dough</t>
  </si>
  <si>
    <t>Parent Contribution Payments</t>
  </si>
  <si>
    <t>Jersey Sponsor</t>
  </si>
  <si>
    <t>Fees Due (Per Player)</t>
  </si>
  <si>
    <t># of players on team</t>
  </si>
  <si>
    <t>Water Bottles</t>
  </si>
  <si>
    <t>Sample Fundraising Tracking</t>
  </si>
  <si>
    <t>Jersey #</t>
  </si>
  <si>
    <t>FUNDRAISING SHEET</t>
  </si>
  <si>
    <t>Date</t>
  </si>
  <si>
    <t>Description</t>
  </si>
  <si>
    <t>Deposit</t>
  </si>
  <si>
    <t>Withdraw</t>
  </si>
  <si>
    <t>Balance</t>
  </si>
  <si>
    <t>Opening Balance</t>
  </si>
  <si>
    <t>XXX Team Budget</t>
  </si>
  <si>
    <t>PLAYER ACCOUNTS</t>
  </si>
  <si>
    <t>CASH FLOW</t>
  </si>
  <si>
    <t>EXAMPLE</t>
  </si>
  <si>
    <t>Parental Contribution</t>
  </si>
  <si>
    <t>Fundraiser #5</t>
  </si>
  <si>
    <t>Total From Fundraisers</t>
  </si>
  <si>
    <t>50/50 - Oct</t>
  </si>
  <si>
    <t>50/50 - Nov</t>
  </si>
  <si>
    <t>50/50 - Dec</t>
  </si>
  <si>
    <t>50/50 - Jan</t>
  </si>
  <si>
    <t>50/50 - Feb</t>
  </si>
  <si>
    <t>50/50 - Mar</t>
  </si>
  <si>
    <t>Total 5050</t>
  </si>
  <si>
    <t>Total Team Contribution incl Parental</t>
  </si>
  <si>
    <t>Total Expenses per player</t>
  </si>
  <si>
    <t>Over/Under Fundraised</t>
  </si>
  <si>
    <t>2022 - 50/50 Credit</t>
  </si>
  <si>
    <t>Excess Fundraised</t>
  </si>
  <si>
    <t>Fundraiser #1</t>
  </si>
  <si>
    <t>Fundraiser #2</t>
  </si>
  <si>
    <t>Fundraiser #3</t>
  </si>
  <si>
    <t>Fundraiser #4</t>
  </si>
  <si>
    <t>Parental Contribution Refund</t>
  </si>
  <si>
    <t>Association 50/50</t>
  </si>
  <si>
    <t>Year End Activity/Meal</t>
  </si>
  <si>
    <t xml:space="preserve">Cookie Dough </t>
  </si>
  <si>
    <t xml:space="preserve">Away tournament </t>
  </si>
  <si>
    <t>Goalie Training &amp; Development</t>
  </si>
  <si>
    <t>Development (U10/U12 only)</t>
  </si>
  <si>
    <t>Goalie Training (U10/U12 only)</t>
  </si>
  <si>
    <t>Dryland (U12 only)</t>
  </si>
  <si>
    <t>Miscellaneous Expenses</t>
  </si>
  <si>
    <t>2025-2026</t>
  </si>
  <si>
    <t>Oak Island Raffle (Mandatory all teams U10 and up unsold tickets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</si>
</sst>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_-;\-&quot;£&quot;* #,##0_-;_-&quot;£&quot;* &quot;-&quot;_-;_-@_-"/>
    <numFmt numFmtId="167" formatCode="_-&quot;£&quot;* #,##0.00_-;\-&quot;£&quot;* #,##0.00_-;_-&quot;£&quot;* &quot;-&quot;??_-;_-@_-"/>
    <numFmt numFmtId="168" formatCode="&quot;$&quot;#,##0.00"/>
    <numFmt numFmtId="169" formatCode="\$#,##0.00_);[Red]&quot;($&quot;#,##0.00\)"/>
    <numFmt numFmtId="170" formatCode="[$$-1009]#,##0.00;[Red]\-[$$-1009]#,##0.00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color indexed="8"/>
      <name val="Tahoma"/>
      <family val="2"/>
      <charset val="1"/>
    </font>
    <font>
      <b/>
      <sz val="9"/>
      <color indexed="8"/>
      <name val="Tahoma"/>
      <family val="2"/>
      <charset val="1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6"/>
      <name val="Century Gothic"/>
      <family val="2"/>
    </font>
    <font>
      <b/>
      <i/>
      <sz val="11"/>
      <name val="Arial"/>
      <family val="2"/>
    </font>
    <font>
      <i/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indexed="81"/>
      <name val="Tahoma"/>
      <family val="2"/>
    </font>
    <font>
      <b/>
      <sz val="14"/>
      <name val="Century Gothic"/>
      <family val="2"/>
    </font>
    <font>
      <b/>
      <sz val="14"/>
      <color indexed="23"/>
      <name val="Century Gothic"/>
      <family val="2"/>
    </font>
    <font>
      <b/>
      <sz val="9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i/>
      <sz val="11"/>
      <color theme="1"/>
      <name val="Century Gothic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name val="Century Gothic"/>
      <family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5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" fillId="2" borderId="0"/>
    <xf numFmtId="0" fontId="3" fillId="2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5" fillId="0" borderId="7" xfId="6" applyFont="1" applyBorder="1" applyAlignment="1" applyProtection="1">
      <alignment horizontal="center" vertical="center"/>
      <protection locked="0"/>
    </xf>
    <xf numFmtId="0" fontId="3" fillId="0" borderId="7" xfId="6" applyFont="1" applyBorder="1" applyAlignment="1" applyProtection="1">
      <alignment horizontal="left" vertical="top"/>
      <protection locked="0"/>
    </xf>
    <xf numFmtId="49" fontId="3" fillId="0" borderId="7" xfId="6" applyNumberFormat="1" applyFont="1" applyBorder="1" applyAlignment="1" applyProtection="1">
      <alignment horizontal="left" vertical="top" wrapText="1"/>
      <protection locked="0"/>
    </xf>
    <xf numFmtId="49" fontId="3" fillId="0" borderId="7" xfId="6" applyNumberFormat="1" applyFont="1" applyBorder="1" applyAlignment="1" applyProtection="1">
      <alignment horizontal="left" vertical="top"/>
      <protection locked="0"/>
    </xf>
    <xf numFmtId="0" fontId="3" fillId="0" borderId="0" xfId="6" applyFont="1" applyAlignment="1" applyProtection="1">
      <alignment horizontal="left" vertical="top"/>
      <protection locked="0"/>
    </xf>
    <xf numFmtId="0" fontId="13" fillId="0" borderId="7" xfId="6" applyFont="1" applyBorder="1" applyAlignment="1">
      <alignment vertical="top"/>
    </xf>
    <xf numFmtId="164" fontId="10" fillId="0" borderId="7" xfId="2" applyFont="1" applyBorder="1"/>
    <xf numFmtId="0" fontId="3" fillId="0" borderId="0" xfId="0" applyFont="1"/>
    <xf numFmtId="165" fontId="10" fillId="0" borderId="7" xfId="1" applyFont="1" applyBorder="1"/>
    <xf numFmtId="0" fontId="0" fillId="6" borderId="0" xfId="0" applyFill="1"/>
    <xf numFmtId="0" fontId="14" fillId="0" borderId="0" xfId="0" applyFont="1"/>
    <xf numFmtId="0" fontId="16" fillId="0" borderId="0" xfId="0" applyFont="1"/>
    <xf numFmtId="0" fontId="16" fillId="3" borderId="0" xfId="7" applyFont="1" applyFill="1"/>
    <xf numFmtId="164" fontId="16" fillId="0" borderId="0" xfId="0" applyNumberFormat="1" applyFont="1"/>
    <xf numFmtId="0" fontId="17" fillId="3" borderId="0" xfId="7" applyFont="1" applyFill="1"/>
    <xf numFmtId="0" fontId="18" fillId="3" borderId="0" xfId="7" applyFont="1" applyFill="1" applyAlignment="1">
      <alignment horizontal="right"/>
    </xf>
    <xf numFmtId="0" fontId="17" fillId="13" borderId="0" xfId="7" applyFont="1" applyFill="1"/>
    <xf numFmtId="0" fontId="16" fillId="13" borderId="0" xfId="7" applyFont="1" applyFill="1"/>
    <xf numFmtId="0" fontId="19" fillId="3" borderId="0" xfId="7" applyFont="1" applyFill="1"/>
    <xf numFmtId="0" fontId="17" fillId="0" borderId="0" xfId="0" applyFont="1"/>
    <xf numFmtId="0" fontId="17" fillId="0" borderId="0" xfId="0" applyFont="1" applyAlignment="1">
      <alignment horizontal="right"/>
    </xf>
    <xf numFmtId="0" fontId="21" fillId="0" borderId="0" xfId="0" applyFont="1"/>
    <xf numFmtId="0" fontId="28" fillId="0" borderId="0" xfId="0" applyFont="1" applyProtection="1">
      <protection locked="0"/>
    </xf>
    <xf numFmtId="0" fontId="27" fillId="14" borderId="20" xfId="0" applyFont="1" applyFill="1" applyBorder="1" applyAlignment="1" applyProtection="1">
      <alignment vertical="center"/>
      <protection locked="0"/>
    </xf>
    <xf numFmtId="0" fontId="27" fillId="14" borderId="21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Protection="1">
      <protection locked="0"/>
    </xf>
    <xf numFmtId="0" fontId="27" fillId="6" borderId="16" xfId="0" applyFont="1" applyFill="1" applyBorder="1" applyProtection="1">
      <protection locked="0"/>
    </xf>
    <xf numFmtId="37" fontId="27" fillId="8" borderId="7" xfId="0" applyNumberFormat="1" applyFont="1" applyFill="1" applyBorder="1" applyAlignment="1">
      <alignment horizontal="center"/>
    </xf>
    <xf numFmtId="0" fontId="14" fillId="6" borderId="0" xfId="0" applyFont="1" applyFill="1" applyAlignment="1">
      <alignment horizontal="left"/>
    </xf>
    <xf numFmtId="0" fontId="12" fillId="6" borderId="20" xfId="6" applyFont="1" applyFill="1" applyBorder="1" applyAlignment="1">
      <alignment horizontal="left" vertical="top"/>
    </xf>
    <xf numFmtId="0" fontId="12" fillId="0" borderId="20" xfId="6" applyFont="1" applyBorder="1" applyAlignment="1">
      <alignment horizontal="left" vertical="top"/>
    </xf>
    <xf numFmtId="49" fontId="12" fillId="0" borderId="20" xfId="6" applyNumberFormat="1" applyFont="1" applyBorder="1" applyAlignment="1">
      <alignment horizontal="left" vertical="top"/>
    </xf>
    <xf numFmtId="0" fontId="11" fillId="0" borderId="20" xfId="6" applyFont="1" applyBorder="1" applyAlignment="1">
      <alignment vertical="top" wrapText="1"/>
    </xf>
    <xf numFmtId="0" fontId="5" fillId="0" borderId="22" xfId="6" applyFont="1" applyBorder="1" applyAlignment="1" applyProtection="1">
      <alignment horizontal="center" vertical="center"/>
      <protection locked="0"/>
    </xf>
    <xf numFmtId="0" fontId="3" fillId="0" borderId="22" xfId="6" applyFont="1" applyBorder="1" applyAlignment="1" applyProtection="1">
      <alignment horizontal="left" vertical="top"/>
      <protection locked="0"/>
    </xf>
    <xf numFmtId="49" fontId="3" fillId="0" borderId="22" xfId="6" applyNumberFormat="1" applyFont="1" applyBorder="1" applyAlignment="1" applyProtection="1">
      <alignment horizontal="left" vertical="top"/>
      <protection locked="0"/>
    </xf>
    <xf numFmtId="164" fontId="10" fillId="0" borderId="22" xfId="2" applyFont="1" applyBorder="1"/>
    <xf numFmtId="165" fontId="10" fillId="0" borderId="22" xfId="1" applyFont="1" applyBorder="1"/>
    <xf numFmtId="0" fontId="23" fillId="0" borderId="31" xfId="6" applyFont="1" applyBorder="1" applyAlignment="1" applyProtection="1">
      <alignment horizontal="center" vertical="center"/>
      <protection locked="0"/>
    </xf>
    <xf numFmtId="15" fontId="6" fillId="0" borderId="32" xfId="6" applyNumberFormat="1" applyFont="1" applyBorder="1" applyAlignment="1" applyProtection="1">
      <alignment horizontal="center" vertical="center"/>
      <protection locked="0"/>
    </xf>
    <xf numFmtId="0" fontId="6" fillId="0" borderId="32" xfId="6" applyFont="1" applyBorder="1" applyAlignment="1" applyProtection="1">
      <alignment horizontal="center" vertical="center"/>
      <protection locked="0"/>
    </xf>
    <xf numFmtId="49" fontId="24" fillId="0" borderId="32" xfId="5" applyNumberFormat="1" applyFont="1" applyBorder="1" applyAlignment="1" applyProtection="1">
      <alignment horizontal="center" vertical="center" wrapText="1"/>
      <protection locked="0"/>
    </xf>
    <xf numFmtId="164" fontId="25" fillId="0" borderId="32" xfId="2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1" fillId="0" borderId="0" xfId="0" applyFont="1"/>
    <xf numFmtId="0" fontId="17" fillId="0" borderId="0" xfId="0" applyFont="1" applyAlignment="1">
      <alignment horizontal="left"/>
    </xf>
    <xf numFmtId="164" fontId="17" fillId="0" borderId="0" xfId="2" applyFont="1"/>
    <xf numFmtId="0" fontId="16" fillId="0" borderId="8" xfId="0" applyFont="1" applyBorder="1"/>
    <xf numFmtId="0" fontId="16" fillId="0" borderId="10" xfId="0" applyFont="1" applyBorder="1" applyAlignment="1">
      <alignment horizontal="center" vertical="center"/>
    </xf>
    <xf numFmtId="164" fontId="16" fillId="0" borderId="10" xfId="2" applyFont="1" applyBorder="1"/>
    <xf numFmtId="2" fontId="16" fillId="0" borderId="0" xfId="0" applyNumberFormat="1" applyFont="1"/>
    <xf numFmtId="0" fontId="16" fillId="0" borderId="5" xfId="0" applyFont="1" applyBorder="1" applyAlignment="1">
      <alignment horizontal="center" vertical="center"/>
    </xf>
    <xf numFmtId="164" fontId="16" fillId="0" borderId="5" xfId="2" applyFont="1" applyBorder="1"/>
    <xf numFmtId="2" fontId="16" fillId="0" borderId="5" xfId="0" applyNumberFormat="1" applyFont="1" applyBorder="1"/>
    <xf numFmtId="0" fontId="16" fillId="0" borderId="4" xfId="0" applyFont="1" applyBorder="1"/>
    <xf numFmtId="0" fontId="16" fillId="0" borderId="6" xfId="0" applyFont="1" applyBorder="1" applyAlignment="1">
      <alignment horizontal="center" vertical="center"/>
    </xf>
    <xf numFmtId="2" fontId="16" fillId="0" borderId="6" xfId="0" applyNumberFormat="1" applyFont="1" applyBorder="1"/>
    <xf numFmtId="2" fontId="16" fillId="0" borderId="9" xfId="0" applyNumberFormat="1" applyFont="1" applyBorder="1"/>
    <xf numFmtId="164" fontId="32" fillId="0" borderId="0" xfId="2" applyFont="1" applyBorder="1"/>
    <xf numFmtId="0" fontId="33" fillId="0" borderId="0" xfId="0" applyFont="1"/>
    <xf numFmtId="168" fontId="16" fillId="0" borderId="0" xfId="0" applyNumberFormat="1" applyFont="1" applyAlignment="1">
      <alignment horizontal="center"/>
    </xf>
    <xf numFmtId="168" fontId="16" fillId="0" borderId="0" xfId="0" applyNumberFormat="1" applyFont="1"/>
    <xf numFmtId="15" fontId="34" fillId="0" borderId="7" xfId="0" applyNumberFormat="1" applyFont="1" applyBorder="1" applyAlignment="1">
      <alignment horizontal="left"/>
    </xf>
    <xf numFmtId="164" fontId="34" fillId="0" borderId="7" xfId="2" applyFont="1" applyFill="1" applyBorder="1"/>
    <xf numFmtId="168" fontId="34" fillId="0" borderId="7" xfId="0" applyNumberFormat="1" applyFont="1" applyBorder="1" applyAlignment="1">
      <alignment horizontal="center"/>
    </xf>
    <xf numFmtId="168" fontId="34" fillId="0" borderId="7" xfId="0" applyNumberFormat="1" applyFont="1" applyBorder="1"/>
    <xf numFmtId="164" fontId="35" fillId="0" borderId="7" xfId="2" applyFont="1" applyFill="1" applyBorder="1"/>
    <xf numFmtId="168" fontId="35" fillId="0" borderId="7" xfId="0" applyNumberFormat="1" applyFont="1" applyBorder="1" applyAlignment="1">
      <alignment horizontal="center"/>
    </xf>
    <xf numFmtId="168" fontId="35" fillId="0" borderId="7" xfId="0" applyNumberFormat="1" applyFont="1" applyBorder="1"/>
    <xf numFmtId="0" fontId="36" fillId="0" borderId="0" xfId="0" applyFont="1"/>
    <xf numFmtId="168" fontId="34" fillId="0" borderId="5" xfId="0" applyNumberFormat="1" applyFont="1" applyBorder="1"/>
    <xf numFmtId="0" fontId="28" fillId="0" borderId="0" xfId="0" applyFont="1"/>
    <xf numFmtId="0" fontId="28" fillId="0" borderId="0" xfId="0" applyFont="1" applyAlignment="1">
      <alignment horizontal="left" indent="2"/>
    </xf>
    <xf numFmtId="0" fontId="16" fillId="0" borderId="9" xfId="0" applyFont="1" applyBorder="1"/>
    <xf numFmtId="0" fontId="17" fillId="14" borderId="27" xfId="0" applyFont="1" applyFill="1" applyBorder="1" applyAlignment="1">
      <alignment horizontal="center" vertical="center" wrapText="1"/>
    </xf>
    <xf numFmtId="0" fontId="17" fillId="14" borderId="28" xfId="0" applyFont="1" applyFill="1" applyBorder="1" applyAlignment="1">
      <alignment horizontal="center" vertical="center" wrapText="1"/>
    </xf>
    <xf numFmtId="0" fontId="17" fillId="14" borderId="29" xfId="0" applyFont="1" applyFill="1" applyBorder="1" applyAlignment="1">
      <alignment horizontal="center" vertical="center" wrapText="1"/>
    </xf>
    <xf numFmtId="0" fontId="17" fillId="14" borderId="3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23" xfId="0" applyFont="1" applyBorder="1"/>
    <xf numFmtId="0" fontId="16" fillId="0" borderId="23" xfId="0" applyFont="1" applyBorder="1"/>
    <xf numFmtId="168" fontId="16" fillId="0" borderId="23" xfId="0" applyNumberFormat="1" applyFont="1" applyBorder="1"/>
    <xf numFmtId="168" fontId="16" fillId="0" borderId="16" xfId="0" applyNumberFormat="1" applyFont="1" applyBorder="1"/>
    <xf numFmtId="0" fontId="20" fillId="0" borderId="7" xfId="0" applyFont="1" applyBorder="1"/>
    <xf numFmtId="0" fontId="16" fillId="0" borderId="7" xfId="0" applyFont="1" applyBorder="1"/>
    <xf numFmtId="168" fontId="16" fillId="0" borderId="7" xfId="0" applyNumberFormat="1" applyFont="1" applyBorder="1"/>
    <xf numFmtId="168" fontId="16" fillId="0" borderId="20" xfId="0" applyNumberFormat="1" applyFont="1" applyBorder="1"/>
    <xf numFmtId="168" fontId="17" fillId="7" borderId="7" xfId="0" applyNumberFormat="1" applyFont="1" applyFill="1" applyBorder="1"/>
    <xf numFmtId="0" fontId="17" fillId="7" borderId="7" xfId="0" applyFont="1" applyFill="1" applyBorder="1"/>
    <xf numFmtId="0" fontId="30" fillId="0" borderId="0" xfId="0" applyFont="1" applyAlignment="1">
      <alignment vertical="center"/>
    </xf>
    <xf numFmtId="0" fontId="17" fillId="14" borderId="1" xfId="0" applyFont="1" applyFill="1" applyBorder="1" applyAlignment="1">
      <alignment vertical="center"/>
    </xf>
    <xf numFmtId="0" fontId="17" fillId="14" borderId="2" xfId="0" applyFont="1" applyFill="1" applyBorder="1" applyAlignment="1">
      <alignment vertical="center"/>
    </xf>
    <xf numFmtId="0" fontId="17" fillId="14" borderId="2" xfId="0" applyFont="1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vertical="center"/>
    </xf>
    <xf numFmtId="0" fontId="32" fillId="14" borderId="0" xfId="0" applyFont="1" applyFill="1"/>
    <xf numFmtId="168" fontId="32" fillId="14" borderId="0" xfId="0" applyNumberFormat="1" applyFont="1" applyFill="1" applyAlignment="1">
      <alignment horizontal="center"/>
    </xf>
    <xf numFmtId="0" fontId="3" fillId="11" borderId="7" xfId="6" applyFont="1" applyFill="1" applyBorder="1" applyAlignment="1" applyProtection="1">
      <alignment horizontal="left" vertical="top"/>
      <protection locked="0"/>
    </xf>
    <xf numFmtId="49" fontId="3" fillId="11" borderId="7" xfId="6" applyNumberFormat="1" applyFont="1" applyFill="1" applyBorder="1" applyAlignment="1" applyProtection="1">
      <alignment horizontal="left" vertical="top"/>
      <protection locked="0"/>
    </xf>
    <xf numFmtId="0" fontId="13" fillId="11" borderId="7" xfId="6" applyFont="1" applyFill="1" applyBorder="1" applyAlignment="1">
      <alignment vertical="top"/>
    </xf>
    <xf numFmtId="0" fontId="9" fillId="6" borderId="32" xfId="6" applyFont="1" applyFill="1" applyBorder="1" applyAlignment="1" applyProtection="1">
      <alignment horizontal="center" vertical="center"/>
      <protection locked="0"/>
    </xf>
    <xf numFmtId="0" fontId="2" fillId="6" borderId="22" xfId="6" applyFont="1" applyFill="1" applyBorder="1" applyAlignment="1" applyProtection="1">
      <alignment horizontal="left" vertical="top"/>
      <protection locked="0"/>
    </xf>
    <xf numFmtId="0" fontId="2" fillId="6" borderId="7" xfId="6" applyFont="1" applyFill="1" applyBorder="1" applyAlignment="1" applyProtection="1">
      <alignment horizontal="left" vertical="top"/>
      <protection locked="0"/>
    </xf>
    <xf numFmtId="0" fontId="2" fillId="11" borderId="7" xfId="6" applyFont="1" applyFill="1" applyBorder="1" applyAlignment="1" applyProtection="1">
      <alignment horizontal="left" vertical="top"/>
      <protection locked="0"/>
    </xf>
    <xf numFmtId="0" fontId="30" fillId="0" borderId="0" xfId="0" applyFont="1"/>
    <xf numFmtId="0" fontId="16" fillId="0" borderId="35" xfId="0" applyFont="1" applyBorder="1"/>
    <xf numFmtId="0" fontId="16" fillId="0" borderId="36" xfId="0" applyFont="1" applyBorder="1"/>
    <xf numFmtId="0" fontId="16" fillId="0" borderId="37" xfId="0" applyFont="1" applyBorder="1"/>
    <xf numFmtId="0" fontId="2" fillId="8" borderId="26" xfId="0" applyFont="1" applyFill="1" applyBorder="1" applyAlignment="1">
      <alignment horizontal="center"/>
    </xf>
    <xf numFmtId="0" fontId="12" fillId="14" borderId="20" xfId="6" applyFont="1" applyFill="1" applyBorder="1" applyAlignment="1">
      <alignment horizontal="left" vertical="top"/>
    </xf>
    <xf numFmtId="0" fontId="6" fillId="14" borderId="32" xfId="6" applyFont="1" applyFill="1" applyBorder="1" applyAlignment="1" applyProtection="1">
      <alignment horizontal="center" vertical="center"/>
      <protection locked="0"/>
    </xf>
    <xf numFmtId="0" fontId="3" fillId="14" borderId="22" xfId="6" applyFont="1" applyFill="1" applyBorder="1" applyAlignment="1" applyProtection="1">
      <alignment horizontal="left" vertical="top"/>
      <protection locked="0"/>
    </xf>
    <xf numFmtId="0" fontId="3" fillId="14" borderId="7" xfId="6" applyFont="1" applyFill="1" applyBorder="1" applyAlignment="1" applyProtection="1">
      <alignment horizontal="left" vertical="top"/>
      <protection locked="0"/>
    </xf>
    <xf numFmtId="0" fontId="13" fillId="14" borderId="7" xfId="6" applyFont="1" applyFill="1" applyBorder="1" applyAlignment="1">
      <alignment vertical="top"/>
    </xf>
    <xf numFmtId="0" fontId="12" fillId="11" borderId="20" xfId="6" applyFont="1" applyFill="1" applyBorder="1" applyAlignment="1">
      <alignment horizontal="left" vertical="top"/>
    </xf>
    <xf numFmtId="164" fontId="6" fillId="11" borderId="32" xfId="2" applyFont="1" applyFill="1" applyBorder="1" applyAlignment="1" applyProtection="1">
      <alignment horizontal="center" vertical="center"/>
      <protection locked="0"/>
    </xf>
    <xf numFmtId="164" fontId="3" fillId="11" borderId="22" xfId="2" applyFont="1" applyFill="1" applyBorder="1" applyAlignment="1" applyProtection="1">
      <alignment horizontal="left" vertical="top"/>
      <protection locked="0"/>
    </xf>
    <xf numFmtId="164" fontId="3" fillId="11" borderId="7" xfId="2" applyFont="1" applyFill="1" applyBorder="1" applyAlignment="1" applyProtection="1">
      <alignment horizontal="left" vertical="top"/>
      <protection locked="0"/>
    </xf>
    <xf numFmtId="0" fontId="11" fillId="14" borderId="20" xfId="6" applyFont="1" applyFill="1" applyBorder="1" applyAlignment="1">
      <alignment vertical="top" wrapText="1"/>
    </xf>
    <xf numFmtId="0" fontId="11" fillId="11" borderId="20" xfId="6" applyFont="1" applyFill="1" applyBorder="1" applyAlignment="1">
      <alignment vertical="top" wrapText="1"/>
    </xf>
    <xf numFmtId="165" fontId="25" fillId="11" borderId="32" xfId="1" applyFont="1" applyFill="1" applyBorder="1" applyAlignment="1">
      <alignment horizontal="center" vertical="center"/>
    </xf>
    <xf numFmtId="165" fontId="10" fillId="11" borderId="22" xfId="1" applyFont="1" applyFill="1" applyBorder="1"/>
    <xf numFmtId="165" fontId="10" fillId="11" borderId="7" xfId="1" applyFont="1" applyFill="1" applyBorder="1"/>
    <xf numFmtId="164" fontId="26" fillId="14" borderId="32" xfId="2" applyFont="1" applyFill="1" applyBorder="1" applyAlignment="1">
      <alignment horizontal="center" vertical="center"/>
    </xf>
    <xf numFmtId="164" fontId="14" fillId="14" borderId="22" xfId="2" applyFont="1" applyFill="1" applyBorder="1"/>
    <xf numFmtId="164" fontId="14" fillId="14" borderId="7" xfId="2" applyFont="1" applyFill="1" applyBorder="1"/>
    <xf numFmtId="0" fontId="11" fillId="14" borderId="20" xfId="6" applyFont="1" applyFill="1" applyBorder="1" applyAlignment="1">
      <alignment horizontal="left" vertical="top"/>
    </xf>
    <xf numFmtId="164" fontId="26" fillId="14" borderId="32" xfId="2" applyFont="1" applyFill="1" applyBorder="1" applyAlignment="1" applyProtection="1">
      <alignment horizontal="left" vertical="center"/>
      <protection locked="0"/>
    </xf>
    <xf numFmtId="164" fontId="26" fillId="14" borderId="22" xfId="2" applyFont="1" applyFill="1" applyBorder="1" applyAlignment="1" applyProtection="1">
      <alignment horizontal="left" vertical="center"/>
    </xf>
    <xf numFmtId="164" fontId="26" fillId="14" borderId="7" xfId="2" applyFont="1" applyFill="1" applyBorder="1" applyAlignment="1" applyProtection="1">
      <alignment horizontal="left" vertical="center"/>
    </xf>
    <xf numFmtId="0" fontId="11" fillId="14" borderId="21" xfId="6" applyFont="1" applyFill="1" applyBorder="1" applyAlignment="1">
      <alignment vertical="top" wrapText="1"/>
    </xf>
    <xf numFmtId="164" fontId="6" fillId="14" borderId="34" xfId="0" applyNumberFormat="1" applyFont="1" applyFill="1" applyBorder="1" applyAlignment="1">
      <alignment horizontal="center" vertical="center"/>
    </xf>
    <xf numFmtId="164" fontId="0" fillId="14" borderId="21" xfId="0" applyNumberFormat="1" applyFill="1" applyBorder="1"/>
    <xf numFmtId="164" fontId="0" fillId="14" borderId="11" xfId="0" applyNumberForma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right" wrapText="1"/>
    </xf>
    <xf numFmtId="0" fontId="37" fillId="14" borderId="27" xfId="0" applyFont="1" applyFill="1" applyBorder="1" applyAlignment="1">
      <alignment horizontal="center" vertical="center" wrapText="1"/>
    </xf>
    <xf numFmtId="0" fontId="38" fillId="14" borderId="30" xfId="0" applyFont="1" applyFill="1" applyBorder="1" applyAlignment="1">
      <alignment horizontal="center" vertical="center" wrapText="1"/>
    </xf>
    <xf numFmtId="0" fontId="38" fillId="14" borderId="27" xfId="0" applyFont="1" applyFill="1" applyBorder="1" applyAlignment="1">
      <alignment horizontal="center" vertical="center" wrapText="1"/>
    </xf>
    <xf numFmtId="0" fontId="38" fillId="14" borderId="28" xfId="0" applyFont="1" applyFill="1" applyBorder="1" applyAlignment="1">
      <alignment horizontal="center" vertical="center" wrapText="1"/>
    </xf>
    <xf numFmtId="168" fontId="13" fillId="11" borderId="7" xfId="0" applyNumberFormat="1" applyFont="1" applyFill="1" applyBorder="1"/>
    <xf numFmtId="168" fontId="13" fillId="11" borderId="23" xfId="0" applyNumberFormat="1" applyFont="1" applyFill="1" applyBorder="1"/>
    <xf numFmtId="0" fontId="38" fillId="14" borderId="3" xfId="0" applyFont="1" applyFill="1" applyBorder="1" applyAlignment="1">
      <alignment horizontal="center" vertical="center" wrapText="1"/>
    </xf>
    <xf numFmtId="168" fontId="11" fillId="11" borderId="48" xfId="0" applyNumberFormat="1" applyFont="1" applyFill="1" applyBorder="1" applyAlignment="1">
      <alignment horizontal="right" wrapText="1"/>
    </xf>
    <xf numFmtId="168" fontId="11" fillId="11" borderId="6" xfId="0" applyNumberFormat="1" applyFont="1" applyFill="1" applyBorder="1" applyAlignment="1">
      <alignment horizontal="right" wrapText="1"/>
    </xf>
    <xf numFmtId="168" fontId="11" fillId="11" borderId="37" xfId="0" applyNumberFormat="1" applyFont="1" applyFill="1" applyBorder="1" applyAlignment="1">
      <alignment horizontal="right" wrapText="1"/>
    </xf>
    <xf numFmtId="168" fontId="11" fillId="11" borderId="9" xfId="0" applyNumberFormat="1" applyFont="1" applyFill="1" applyBorder="1" applyAlignment="1">
      <alignment horizontal="right" wrapText="1"/>
    </xf>
    <xf numFmtId="168" fontId="11" fillId="11" borderId="49" xfId="0" applyNumberFormat="1" applyFont="1" applyFill="1" applyBorder="1" applyAlignment="1">
      <alignment horizontal="right" wrapText="1"/>
    </xf>
    <xf numFmtId="168" fontId="11" fillId="11" borderId="4" xfId="0" applyNumberFormat="1" applyFont="1" applyFill="1" applyBorder="1" applyAlignment="1">
      <alignment horizontal="right" wrapText="1"/>
    </xf>
    <xf numFmtId="0" fontId="11" fillId="11" borderId="26" xfId="0" applyFont="1" applyFill="1" applyBorder="1" applyAlignment="1">
      <alignment horizontal="right" wrapText="1"/>
    </xf>
    <xf numFmtId="168" fontId="13" fillId="11" borderId="16" xfId="0" applyNumberFormat="1" applyFont="1" applyFill="1" applyBorder="1" applyAlignment="1">
      <alignment horizontal="right" wrapText="1"/>
    </xf>
    <xf numFmtId="168" fontId="12" fillId="11" borderId="38" xfId="0" applyNumberFormat="1" applyFont="1" applyFill="1" applyBorder="1" applyAlignment="1">
      <alignment horizontal="right" wrapText="1"/>
    </xf>
    <xf numFmtId="168" fontId="12" fillId="11" borderId="23" xfId="0" applyNumberFormat="1" applyFont="1" applyFill="1" applyBorder="1" applyAlignment="1">
      <alignment horizontal="right" wrapText="1"/>
    </xf>
    <xf numFmtId="168" fontId="39" fillId="11" borderId="23" xfId="0" applyNumberFormat="1" applyFont="1" applyFill="1" applyBorder="1"/>
    <xf numFmtId="168" fontId="12" fillId="11" borderId="39" xfId="0" applyNumberFormat="1" applyFont="1" applyFill="1" applyBorder="1" applyAlignment="1">
      <alignment horizontal="right" wrapText="1"/>
    </xf>
    <xf numFmtId="168" fontId="12" fillId="11" borderId="40" xfId="0" applyNumberFormat="1" applyFont="1" applyFill="1" applyBorder="1" applyAlignment="1">
      <alignment horizontal="right" wrapText="1"/>
    </xf>
    <xf numFmtId="168" fontId="12" fillId="11" borderId="7" xfId="0" applyNumberFormat="1" applyFont="1" applyFill="1" applyBorder="1" applyAlignment="1">
      <alignment horizontal="right" wrapText="1"/>
    </xf>
    <xf numFmtId="168" fontId="39" fillId="11" borderId="7" xfId="0" applyNumberFormat="1" applyFont="1" applyFill="1" applyBorder="1"/>
    <xf numFmtId="168" fontId="12" fillId="11" borderId="41" xfId="0" applyNumberFormat="1" applyFont="1" applyFill="1" applyBorder="1" applyAlignment="1">
      <alignment horizontal="right" wrapText="1"/>
    </xf>
    <xf numFmtId="168" fontId="13" fillId="11" borderId="46" xfId="0" applyNumberFormat="1" applyFont="1" applyFill="1" applyBorder="1" applyAlignment="1">
      <alignment horizontal="right" wrapText="1"/>
    </xf>
    <xf numFmtId="168" fontId="12" fillId="11" borderId="44" xfId="0" applyNumberFormat="1" applyFont="1" applyFill="1" applyBorder="1" applyAlignment="1">
      <alignment horizontal="right" wrapText="1"/>
    </xf>
    <xf numFmtId="168" fontId="12" fillId="11" borderId="45" xfId="0" applyNumberFormat="1" applyFont="1" applyFill="1" applyBorder="1" applyAlignment="1">
      <alignment horizontal="right" wrapText="1"/>
    </xf>
    <xf numFmtId="168" fontId="39" fillId="11" borderId="45" xfId="0" applyNumberFormat="1" applyFont="1" applyFill="1" applyBorder="1"/>
    <xf numFmtId="168" fontId="12" fillId="11" borderId="47" xfId="0" applyNumberFormat="1" applyFont="1" applyFill="1" applyBorder="1" applyAlignment="1">
      <alignment horizontal="right" wrapText="1"/>
    </xf>
    <xf numFmtId="168" fontId="0" fillId="0" borderId="50" xfId="0" applyNumberFormat="1" applyBorder="1" applyAlignment="1">
      <alignment wrapText="1"/>
    </xf>
    <xf numFmtId="168" fontId="0" fillId="0" borderId="23" xfId="0" applyNumberFormat="1" applyBorder="1" applyAlignment="1">
      <alignment wrapText="1"/>
    </xf>
    <xf numFmtId="168" fontId="0" fillId="0" borderId="51" xfId="0" applyNumberFormat="1" applyBorder="1" applyAlignment="1">
      <alignment wrapText="1"/>
    </xf>
    <xf numFmtId="168" fontId="0" fillId="0" borderId="7" xfId="0" applyNumberFormat="1" applyBorder="1" applyAlignment="1">
      <alignment wrapText="1"/>
    </xf>
    <xf numFmtId="168" fontId="0" fillId="0" borderId="52" xfId="0" applyNumberFormat="1" applyBorder="1" applyAlignment="1">
      <alignment wrapText="1"/>
    </xf>
    <xf numFmtId="168" fontId="0" fillId="0" borderId="45" xfId="0" applyNumberFormat="1" applyBorder="1" applyAlignment="1">
      <alignment wrapText="1"/>
    </xf>
    <xf numFmtId="0" fontId="0" fillId="0" borderId="38" xfId="0" applyBorder="1" applyAlignment="1">
      <alignment wrapText="1"/>
    </xf>
    <xf numFmtId="0" fontId="1" fillId="0" borderId="39" xfId="0" applyFont="1" applyBorder="1" applyAlignment="1">
      <alignment wrapText="1"/>
    </xf>
    <xf numFmtId="168" fontId="0" fillId="0" borderId="38" xfId="0" applyNumberFormat="1" applyBorder="1" applyAlignment="1">
      <alignment wrapText="1"/>
    </xf>
    <xf numFmtId="0" fontId="0" fillId="0" borderId="40" xfId="0" applyBorder="1" applyAlignment="1">
      <alignment wrapText="1"/>
    </xf>
    <xf numFmtId="0" fontId="0" fillId="0" borderId="41" xfId="0" applyBorder="1" applyAlignment="1">
      <alignment wrapText="1"/>
    </xf>
    <xf numFmtId="168" fontId="0" fillId="0" borderId="40" xfId="0" applyNumberFormat="1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168" fontId="0" fillId="0" borderId="44" xfId="0" applyNumberFormat="1" applyBorder="1" applyAlignment="1">
      <alignment wrapText="1"/>
    </xf>
    <xf numFmtId="0" fontId="18" fillId="0" borderId="0" xfId="7" applyFont="1" applyFill="1" applyAlignment="1">
      <alignment horizontal="center"/>
    </xf>
    <xf numFmtId="0" fontId="40" fillId="3" borderId="0" xfId="7" applyFont="1" applyFill="1"/>
    <xf numFmtId="0" fontId="27" fillId="6" borderId="15" xfId="0" applyFont="1" applyFill="1" applyBorder="1" applyAlignment="1" applyProtection="1">
      <alignment horizontal="center"/>
      <protection locked="0"/>
    </xf>
    <xf numFmtId="0" fontId="27" fillId="6" borderId="0" xfId="0" applyFont="1" applyFill="1" applyAlignment="1" applyProtection="1">
      <alignment horizontal="center"/>
      <protection locked="0"/>
    </xf>
    <xf numFmtId="0" fontId="22" fillId="0" borderId="0" xfId="7" applyFont="1" applyFill="1" applyAlignment="1">
      <alignment horizontal="center"/>
    </xf>
    <xf numFmtId="0" fontId="17" fillId="10" borderId="0" xfId="7" applyFont="1" applyFill="1" applyAlignment="1">
      <alignment horizontal="center" vertical="center"/>
    </xf>
    <xf numFmtId="0" fontId="18" fillId="0" borderId="0" xfId="7" applyFont="1" applyFill="1" applyAlignment="1">
      <alignment horizontal="center"/>
    </xf>
    <xf numFmtId="0" fontId="22" fillId="0" borderId="0" xfId="7" applyFont="1" applyFill="1" applyAlignment="1">
      <alignment horizontal="center" vertical="top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17" fillId="7" borderId="7" xfId="0" applyFont="1" applyFill="1" applyBorder="1"/>
    <xf numFmtId="0" fontId="16" fillId="0" borderId="0" xfId="7" applyFont="1" applyFill="1"/>
    <xf numFmtId="0" fontId="16" fillId="3" borderId="0" xfId="7" applyFont="1" applyFill="1" applyAlignment="1">
      <alignment horizontal="right"/>
    </xf>
    <xf numFmtId="0" fontId="16" fillId="0" borderId="0" xfId="7" applyFont="1" applyFill="1" applyAlignment="1">
      <alignment horizontal="right"/>
    </xf>
    <xf numFmtId="169" fontId="16" fillId="4" borderId="12" xfId="7" applyNumberFormat="1" applyFont="1" applyFill="1" applyBorder="1" applyAlignment="1">
      <alignment horizontal="right"/>
    </xf>
    <xf numFmtId="169" fontId="16" fillId="4" borderId="0" xfId="7" applyNumberFormat="1" applyFont="1" applyFill="1" applyAlignment="1">
      <alignment horizontal="right"/>
    </xf>
    <xf numFmtId="169" fontId="16" fillId="4" borderId="13" xfId="7" applyNumberFormat="1" applyFont="1" applyFill="1" applyBorder="1" applyAlignment="1">
      <alignment horizontal="right"/>
    </xf>
    <xf numFmtId="170" fontId="16" fillId="0" borderId="0" xfId="7" applyNumberFormat="1" applyFont="1" applyFill="1" applyAlignment="1">
      <alignment horizontal="right"/>
    </xf>
    <xf numFmtId="0" fontId="17" fillId="3" borderId="0" xfId="7" applyFont="1" applyFill="1" applyAlignment="1">
      <alignment horizontal="right"/>
    </xf>
    <xf numFmtId="169" fontId="16" fillId="3" borderId="12" xfId="7" applyNumberFormat="1" applyFont="1" applyFill="1" applyBorder="1" applyAlignment="1" applyProtection="1">
      <alignment horizontal="right"/>
      <protection locked="0"/>
    </xf>
    <xf numFmtId="169" fontId="16" fillId="3" borderId="0" xfId="7" applyNumberFormat="1" applyFont="1" applyFill="1" applyAlignment="1" applyProtection="1">
      <alignment horizontal="right"/>
      <protection locked="0"/>
    </xf>
    <xf numFmtId="169" fontId="16" fillId="3" borderId="13" xfId="7" applyNumberFormat="1" applyFont="1" applyFill="1" applyBorder="1" applyAlignment="1" applyProtection="1">
      <alignment horizontal="right"/>
      <protection locked="0"/>
    </xf>
    <xf numFmtId="169" fontId="17" fillId="5" borderId="14" xfId="7" applyNumberFormat="1" applyFont="1" applyFill="1" applyBorder="1" applyAlignment="1">
      <alignment horizontal="right"/>
    </xf>
    <xf numFmtId="169" fontId="16" fillId="0" borderId="0" xfId="7" applyNumberFormat="1" applyFont="1" applyFill="1" applyAlignment="1" applyProtection="1">
      <alignment horizontal="right"/>
      <protection locked="0"/>
    </xf>
    <xf numFmtId="169" fontId="17" fillId="5" borderId="18" xfId="7" applyNumberFormat="1" applyFont="1" applyFill="1" applyBorder="1" applyAlignment="1">
      <alignment horizontal="right"/>
    </xf>
    <xf numFmtId="169" fontId="16" fillId="9" borderId="0" xfId="7" applyNumberFormat="1" applyFont="1" applyFill="1" applyAlignment="1" applyProtection="1">
      <alignment horizontal="right"/>
      <protection locked="0"/>
    </xf>
    <xf numFmtId="0" fontId="18" fillId="0" borderId="0" xfId="7" applyFont="1" applyFill="1" applyAlignment="1">
      <alignment horizontal="right"/>
    </xf>
    <xf numFmtId="0" fontId="16" fillId="3" borderId="19" xfId="7" applyFont="1" applyFill="1" applyBorder="1" applyAlignment="1">
      <alignment horizontal="right"/>
    </xf>
    <xf numFmtId="169" fontId="17" fillId="12" borderId="13" xfId="7" applyNumberFormat="1" applyFont="1" applyFill="1" applyBorder="1" applyAlignment="1">
      <alignment horizontal="right"/>
    </xf>
    <xf numFmtId="0" fontId="19" fillId="3" borderId="0" xfId="7" applyFont="1" applyFill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0" borderId="25" xfId="0" applyNumberFormat="1" applyFont="1" applyBorder="1" applyAlignment="1">
      <alignment horizontal="right"/>
    </xf>
    <xf numFmtId="4" fontId="17" fillId="11" borderId="0" xfId="0" applyNumberFormat="1" applyFont="1" applyFill="1" applyAlignment="1">
      <alignment horizontal="right"/>
    </xf>
    <xf numFmtId="0" fontId="16" fillId="0" borderId="24" xfId="0" applyFont="1" applyBorder="1" applyAlignment="1">
      <alignment horizontal="right"/>
    </xf>
    <xf numFmtId="169" fontId="27" fillId="0" borderId="25" xfId="0" applyNumberFormat="1" applyFont="1" applyBorder="1" applyAlignment="1" applyProtection="1">
      <alignment horizontal="right"/>
      <protection locked="0"/>
    </xf>
    <xf numFmtId="0" fontId="27" fillId="14" borderId="17" xfId="0" applyFont="1" applyFill="1" applyBorder="1" applyAlignment="1">
      <alignment horizontal="right" vertical="center"/>
    </xf>
    <xf numFmtId="0" fontId="16" fillId="0" borderId="0" xfId="0" applyFont="1" applyAlignment="1">
      <alignment horizontal="right"/>
    </xf>
  </cellXfs>
  <cellStyles count="11">
    <cellStyle name="Comma" xfId="1" builtinId="3"/>
    <cellStyle name="Currency" xfId="2" builtinId="4"/>
    <cellStyle name="Dezimal [0]_Compiling Utility Macros" xfId="3" xr:uid="{00000000-0005-0000-0000-000002000000}"/>
    <cellStyle name="Dezimal_Compiling Utility Macros" xfId="4" xr:uid="{00000000-0005-0000-0000-000003000000}"/>
    <cellStyle name="Hyperlink" xfId="5" builtinId="8"/>
    <cellStyle name="Normal" xfId="0" builtinId="0"/>
    <cellStyle name="Normal 2" xfId="6" xr:uid="{00000000-0005-0000-0000-000006000000}"/>
    <cellStyle name="Normal 3" xfId="7" xr:uid="{00000000-0005-0000-0000-000007000000}"/>
    <cellStyle name="Standard_Anpassen der Amortisation" xfId="8" xr:uid="{00000000-0005-0000-0000-000008000000}"/>
    <cellStyle name="Währung [0]_Compiling Utility Macros" xfId="9" xr:uid="{00000000-0005-0000-0000-000009000000}"/>
    <cellStyle name="Währung_Compiling Utility Macros" xfId="10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459441</xdr:colOff>
      <xdr:row>0</xdr:row>
      <xdr:rowOff>78441</xdr:rowOff>
    </xdr:from>
    <xdr:to>
      <xdr:col>3</xdr:col>
      <xdr:colOff>677115</xdr:colOff>
      <xdr:row>1</xdr:row>
      <xdr:rowOff>621086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E34C1A-EE20-24DF-A08E-5775BFA5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0" y="78441"/>
          <a:ext cx="1075765" cy="1075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ovacentralringette.ca/Users/Debbie/AppData/Roaming/Microsoft/Templates/Team%20or%20Club%20Administr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 "/>
      <sheetName val="Overview"/>
      <sheetName val="Club Member Information"/>
      <sheetName val="Attendance"/>
      <sheetName val="Party Planner"/>
      <sheetName val="Team or Club Administration"/>
    </sheetNames>
    <definedNames>
      <definedName name="GoAssetChart" refersTo="#REF!"/>
      <definedName name="GoBack" refersTo="#REF!"/>
      <definedName name="GoBalanceSheet" refersTo="#REF!"/>
      <definedName name="GoCashFlow" refersTo="#REF!"/>
      <definedName name="GoData" refersTo="#REF!"/>
      <definedName name="GoIncomeChart" refersTo="#REF!"/>
    </definedNames>
    <sheetDataSet>
      <sheetData sheetId="0"/>
      <sheetData sheetId="1"/>
      <sheetData sheetId="2"/>
      <sheetData sheetId="3"/>
      <sheetData sheetId="4">
        <row r="23">
          <cell r="E23">
            <v>0</v>
          </cell>
        </row>
        <row r="28">
          <cell r="E28">
            <v>0</v>
          </cell>
          <cell r="I28">
            <v>0</v>
          </cell>
        </row>
        <row r="34">
          <cell r="E34">
            <v>0</v>
          </cell>
          <cell r="I34">
            <v>0</v>
          </cell>
        </row>
        <row r="39">
          <cell r="I39">
            <v>0</v>
          </cell>
        </row>
        <row r="40">
          <cell r="E40">
            <v>0</v>
          </cell>
        </row>
        <row r="44">
          <cell r="E44">
            <v>0</v>
          </cell>
        </row>
      </sheetData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elinda Randall" id="{B32BE1E1-746A-40A2-9079-337B29BFCBE5}" userId="9b1dc02bb50b3d9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" dT="2025-09-28T15:32:10.17" personId="{B32BE1E1-746A-40A2-9079-337B29BFCBE5}" id="{3B30E3F8-1701-4190-A4AA-2392A249A7CA}">
    <text>*calculation assumes 30 unsold tickets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jane.doe@ns.sympatico.ca" TargetMode="External"/><Relationship Id="rId1" Type="http://schemas.openxmlformats.org/officeDocument/2006/relationships/hyperlink" Target="mailto:jane.doe@ns.sympatico.c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P56"/>
  <sheetViews>
    <sheetView showGridLines="0" tabSelected="1" view="pageBreakPreview" topLeftCell="A10" zoomScaleNormal="100" zoomScaleSheetLayoutView="100" workbookViewId="0">
      <selection activeCell="E44" sqref="E44"/>
    </sheetView>
  </sheetViews>
  <sheetFormatPr defaultColWidth="9.109375" defaultRowHeight="13.2" x14ac:dyDescent="0.25"/>
  <cols>
    <col min="1" max="1" width="46.44140625" style="13" customWidth="1"/>
    <col min="2" max="2" width="23.77734375" style="13" customWidth="1"/>
    <col min="3" max="4" width="13" style="219" customWidth="1"/>
    <col min="5" max="5" width="11.44140625" style="13" bestFit="1" customWidth="1"/>
    <col min="6" max="16384" width="9.109375" style="13"/>
  </cols>
  <sheetData>
    <row r="1" spans="1:5" ht="42.75" customHeight="1" x14ac:dyDescent="0.35">
      <c r="A1" s="187" t="s">
        <v>102</v>
      </c>
      <c r="B1" s="187"/>
      <c r="C1" s="187"/>
      <c r="D1" s="187"/>
    </row>
    <row r="2" spans="1:5" ht="50.25" customHeight="1" x14ac:dyDescent="0.25">
      <c r="A2" s="190" t="s">
        <v>135</v>
      </c>
      <c r="B2" s="190"/>
      <c r="C2" s="190"/>
      <c r="D2" s="190"/>
    </row>
    <row r="3" spans="1:5" ht="12.75" customHeight="1" x14ac:dyDescent="0.25">
      <c r="A3" s="188" t="s">
        <v>62</v>
      </c>
      <c r="B3" s="188"/>
      <c r="C3" s="188"/>
      <c r="D3" s="188"/>
    </row>
    <row r="4" spans="1:5" ht="12.75" customHeight="1" x14ac:dyDescent="0.25">
      <c r="A4" s="14"/>
      <c r="B4" s="14"/>
      <c r="C4" s="195" t="s">
        <v>1</v>
      </c>
      <c r="D4" s="196" t="s">
        <v>2</v>
      </c>
    </row>
    <row r="5" spans="1:5" x14ac:dyDescent="0.25">
      <c r="A5" s="14" t="s">
        <v>63</v>
      </c>
      <c r="B5" s="14"/>
      <c r="C5" s="197">
        <f>C51</f>
        <v>0</v>
      </c>
      <c r="D5" s="197">
        <f>D51</f>
        <v>0</v>
      </c>
    </row>
    <row r="6" spans="1:5" x14ac:dyDescent="0.25">
      <c r="A6" s="14" t="s">
        <v>64</v>
      </c>
      <c r="B6" s="14"/>
      <c r="C6" s="198">
        <f>C42</f>
        <v>4160</v>
      </c>
      <c r="D6" s="198">
        <f>D42</f>
        <v>0</v>
      </c>
    </row>
    <row r="7" spans="1:5" x14ac:dyDescent="0.25">
      <c r="A7" s="14" t="s">
        <v>65</v>
      </c>
      <c r="B7" s="14"/>
      <c r="C7" s="199">
        <f>C5-C6</f>
        <v>-4160</v>
      </c>
      <c r="D7" s="199">
        <f>D5-D6</f>
        <v>0</v>
      </c>
      <c r="E7" s="15"/>
    </row>
    <row r="8" spans="1:5" x14ac:dyDescent="0.25">
      <c r="A8" s="14" t="s">
        <v>66</v>
      </c>
      <c r="B8" s="14"/>
      <c r="C8" s="195"/>
      <c r="D8" s="200"/>
    </row>
    <row r="9" spans="1:5" x14ac:dyDescent="0.25">
      <c r="A9" s="188" t="s">
        <v>67</v>
      </c>
      <c r="B9" s="188"/>
      <c r="C9" s="188"/>
      <c r="D9" s="188"/>
    </row>
    <row r="10" spans="1:5" x14ac:dyDescent="0.25">
      <c r="A10" s="16" t="s">
        <v>68</v>
      </c>
      <c r="B10" s="16"/>
      <c r="C10" s="201" t="s">
        <v>1</v>
      </c>
      <c r="D10" s="201" t="s">
        <v>2</v>
      </c>
    </row>
    <row r="11" spans="1:5" x14ac:dyDescent="0.25">
      <c r="A11" s="14" t="s">
        <v>83</v>
      </c>
      <c r="B11" s="14"/>
      <c r="C11" s="202">
        <v>850</v>
      </c>
      <c r="D11" s="202">
        <v>0</v>
      </c>
    </row>
    <row r="12" spans="1:5" x14ac:dyDescent="0.25">
      <c r="A12" s="14" t="s">
        <v>82</v>
      </c>
      <c r="B12" s="14"/>
      <c r="C12" s="203">
        <v>0</v>
      </c>
      <c r="D12" s="203">
        <v>0</v>
      </c>
    </row>
    <row r="13" spans="1:5" x14ac:dyDescent="0.25">
      <c r="A13" s="14" t="s">
        <v>129</v>
      </c>
      <c r="B13" s="14"/>
      <c r="C13" s="203">
        <v>0</v>
      </c>
      <c r="D13" s="203">
        <v>0</v>
      </c>
    </row>
    <row r="14" spans="1:5" x14ac:dyDescent="0.25">
      <c r="A14" s="14" t="s">
        <v>69</v>
      </c>
      <c r="B14" s="14"/>
      <c r="C14" s="204">
        <v>0</v>
      </c>
      <c r="D14" s="204">
        <v>0</v>
      </c>
    </row>
    <row r="15" spans="1:5" x14ac:dyDescent="0.25">
      <c r="A15" s="14"/>
      <c r="B15" s="14"/>
      <c r="C15" s="205">
        <f>SUM(C11:C14)</f>
        <v>850</v>
      </c>
      <c r="D15" s="205">
        <f>D11+D12+D13+D14</f>
        <v>0</v>
      </c>
    </row>
    <row r="16" spans="1:5" x14ac:dyDescent="0.25">
      <c r="A16" s="16" t="s">
        <v>130</v>
      </c>
      <c r="B16" s="16"/>
      <c r="C16" s="195"/>
      <c r="D16" s="195"/>
    </row>
    <row r="17" spans="1:4" x14ac:dyDescent="0.25">
      <c r="A17" s="184" t="s">
        <v>132</v>
      </c>
      <c r="B17" s="16"/>
      <c r="C17" s="203">
        <v>350</v>
      </c>
      <c r="D17" s="203">
        <v>0</v>
      </c>
    </row>
    <row r="18" spans="1:4" x14ac:dyDescent="0.25">
      <c r="A18" s="184" t="s">
        <v>133</v>
      </c>
      <c r="B18" s="16"/>
      <c r="C18" s="203">
        <v>110</v>
      </c>
      <c r="D18" s="203">
        <v>0</v>
      </c>
    </row>
    <row r="19" spans="1:4" x14ac:dyDescent="0.25">
      <c r="A19" s="194" t="s">
        <v>131</v>
      </c>
      <c r="B19" s="194"/>
      <c r="C19" s="206">
        <v>2700</v>
      </c>
      <c r="D19" s="203">
        <v>0</v>
      </c>
    </row>
    <row r="20" spans="1:4" x14ac:dyDescent="0.25">
      <c r="A20" s="14"/>
      <c r="B20" s="14"/>
      <c r="C20" s="207">
        <f>SUM(C17:C19)</f>
        <v>3160</v>
      </c>
      <c r="D20" s="207">
        <f>SUM(D17:D19)</f>
        <v>0</v>
      </c>
    </row>
    <row r="21" spans="1:4" x14ac:dyDescent="0.25">
      <c r="A21" s="16" t="s">
        <v>84</v>
      </c>
      <c r="B21" s="16"/>
      <c r="C21" s="201"/>
      <c r="D21" s="201"/>
    </row>
    <row r="22" spans="1:4" x14ac:dyDescent="0.25">
      <c r="A22" s="14" t="s">
        <v>85</v>
      </c>
      <c r="B22" s="14"/>
      <c r="C22" s="203">
        <v>0</v>
      </c>
      <c r="D22" s="203">
        <v>0</v>
      </c>
    </row>
    <row r="23" spans="1:4" x14ac:dyDescent="0.25">
      <c r="A23" s="14" t="s">
        <v>127</v>
      </c>
      <c r="B23" s="14"/>
      <c r="C23" s="203">
        <v>0</v>
      </c>
      <c r="D23" s="203">
        <v>0</v>
      </c>
    </row>
    <row r="24" spans="1:4" x14ac:dyDescent="0.25">
      <c r="A24" s="14" t="s">
        <v>78</v>
      </c>
      <c r="B24" s="14"/>
      <c r="C24" s="203">
        <v>0</v>
      </c>
      <c r="D24" s="203">
        <v>0</v>
      </c>
    </row>
    <row r="25" spans="1:4" x14ac:dyDescent="0.25">
      <c r="A25" s="14" t="s">
        <v>77</v>
      </c>
      <c r="B25" s="14"/>
      <c r="C25" s="203">
        <v>0</v>
      </c>
      <c r="D25" s="203">
        <v>0</v>
      </c>
    </row>
    <row r="26" spans="1:4" x14ac:dyDescent="0.25">
      <c r="A26" s="14" t="s">
        <v>81</v>
      </c>
      <c r="B26" s="14"/>
      <c r="C26" s="203">
        <v>0</v>
      </c>
      <c r="D26" s="203">
        <v>0</v>
      </c>
    </row>
    <row r="27" spans="1:4" x14ac:dyDescent="0.25">
      <c r="A27" s="14" t="s">
        <v>74</v>
      </c>
      <c r="B27" s="14"/>
      <c r="C27" s="203">
        <v>0</v>
      </c>
      <c r="D27" s="203">
        <v>0</v>
      </c>
    </row>
    <row r="28" spans="1:4" ht="16.5" customHeight="1" x14ac:dyDescent="0.25">
      <c r="A28" s="14" t="s">
        <v>80</v>
      </c>
      <c r="B28" s="14"/>
      <c r="C28" s="203">
        <v>0</v>
      </c>
      <c r="D28" s="208">
        <v>0</v>
      </c>
    </row>
    <row r="29" spans="1:4" ht="13.8" x14ac:dyDescent="0.3">
      <c r="A29" s="17"/>
      <c r="B29" s="17"/>
      <c r="C29" s="205">
        <f>SUM(C22:C28)</f>
        <v>0</v>
      </c>
      <c r="D29" s="205">
        <f>D23+D25+D24+D27+D28+D26+D22</f>
        <v>0</v>
      </c>
    </row>
    <row r="30" spans="1:4" x14ac:dyDescent="0.25">
      <c r="A30" s="16" t="s">
        <v>70</v>
      </c>
      <c r="B30" s="16"/>
      <c r="C30" s="195"/>
      <c r="D30" s="195"/>
    </row>
    <row r="31" spans="1:4" x14ac:dyDescent="0.25">
      <c r="A31" s="14" t="s">
        <v>92</v>
      </c>
      <c r="B31" s="14"/>
      <c r="C31" s="203">
        <v>0</v>
      </c>
      <c r="D31" s="203">
        <v>0</v>
      </c>
    </row>
    <row r="32" spans="1:4" x14ac:dyDescent="0.25">
      <c r="A32" s="14" t="s">
        <v>76</v>
      </c>
      <c r="B32" s="14"/>
      <c r="C32" s="203">
        <v>0</v>
      </c>
      <c r="D32" s="203">
        <v>0</v>
      </c>
    </row>
    <row r="33" spans="1:4" x14ac:dyDescent="0.25">
      <c r="A33" s="14" t="s">
        <v>75</v>
      </c>
      <c r="B33" s="14"/>
      <c r="C33" s="203">
        <v>0</v>
      </c>
      <c r="D33" s="203">
        <v>0</v>
      </c>
    </row>
    <row r="34" spans="1:4" x14ac:dyDescent="0.25">
      <c r="A34" s="14" t="s">
        <v>71</v>
      </c>
      <c r="B34" s="14"/>
      <c r="C34" s="203">
        <v>0</v>
      </c>
      <c r="D34" s="203">
        <v>0</v>
      </c>
    </row>
    <row r="35" spans="1:4" ht="13.8" x14ac:dyDescent="0.3">
      <c r="A35" s="17"/>
      <c r="B35" s="17"/>
      <c r="C35" s="207">
        <f>SUM(C31:C34)</f>
        <v>0</v>
      </c>
      <c r="D35" s="207">
        <f>D31+D32+D33+D34</f>
        <v>0</v>
      </c>
    </row>
    <row r="36" spans="1:4" ht="13.8" x14ac:dyDescent="0.3">
      <c r="A36" s="189"/>
      <c r="B36" s="189"/>
      <c r="C36" s="189"/>
      <c r="D36" s="189"/>
    </row>
    <row r="37" spans="1:4" ht="13.8" x14ac:dyDescent="0.3">
      <c r="A37" s="16" t="s">
        <v>134</v>
      </c>
      <c r="B37" s="183"/>
      <c r="C37" s="209"/>
      <c r="D37" s="209"/>
    </row>
    <row r="38" spans="1:4" ht="13.8" x14ac:dyDescent="0.3">
      <c r="A38" s="194" t="s">
        <v>136</v>
      </c>
      <c r="B38" s="183"/>
      <c r="C38" s="206">
        <f>5*10*3</f>
        <v>150</v>
      </c>
      <c r="D38" s="203">
        <v>0</v>
      </c>
    </row>
    <row r="39" spans="1:4" x14ac:dyDescent="0.25">
      <c r="A39" s="184" t="s">
        <v>79</v>
      </c>
      <c r="B39" s="14"/>
      <c r="C39" s="203">
        <v>0</v>
      </c>
      <c r="D39" s="203">
        <v>0</v>
      </c>
    </row>
    <row r="40" spans="1:4" x14ac:dyDescent="0.25">
      <c r="A40" s="14"/>
      <c r="B40" s="14"/>
      <c r="C40" s="205">
        <f>SUM(C38:C39)</f>
        <v>150</v>
      </c>
      <c r="D40" s="205">
        <f>D38+D39</f>
        <v>0</v>
      </c>
    </row>
    <row r="41" spans="1:4" ht="13.8" thickBot="1" x14ac:dyDescent="0.3">
      <c r="A41" s="14"/>
      <c r="B41" s="14"/>
      <c r="C41" s="210"/>
      <c r="D41" s="210"/>
    </row>
    <row r="42" spans="1:4" ht="13.8" thickTop="1" x14ac:dyDescent="0.25">
      <c r="A42" s="18" t="s">
        <v>64</v>
      </c>
      <c r="B42" s="19"/>
      <c r="C42" s="211">
        <f>SUM(C15,C20,C29,C35,C40)</f>
        <v>4160</v>
      </c>
      <c r="D42" s="211">
        <f>SUM(D15,D20,D29,D35+D40)</f>
        <v>0</v>
      </c>
    </row>
    <row r="43" spans="1:4" x14ac:dyDescent="0.25">
      <c r="A43" s="20"/>
      <c r="B43" s="20"/>
      <c r="C43" s="212"/>
      <c r="D43" s="212"/>
    </row>
    <row r="44" spans="1:4" x14ac:dyDescent="0.25">
      <c r="A44" s="188" t="s">
        <v>72</v>
      </c>
      <c r="B44" s="188"/>
      <c r="C44" s="188"/>
      <c r="D44" s="188"/>
    </row>
    <row r="45" spans="1:4" x14ac:dyDescent="0.25">
      <c r="A45" s="21" t="s">
        <v>30</v>
      </c>
      <c r="B45" s="21"/>
      <c r="C45" s="22" t="s">
        <v>1</v>
      </c>
      <c r="D45" s="22" t="s">
        <v>2</v>
      </c>
    </row>
    <row r="46" spans="1:4" x14ac:dyDescent="0.25">
      <c r="A46" s="13" t="s">
        <v>86</v>
      </c>
      <c r="B46" s="23"/>
      <c r="C46" s="213">
        <v>0</v>
      </c>
      <c r="D46" s="213">
        <v>0</v>
      </c>
    </row>
    <row r="47" spans="1:4" x14ac:dyDescent="0.25">
      <c r="A47" s="13" t="s">
        <v>87</v>
      </c>
      <c r="C47" s="213">
        <v>0</v>
      </c>
      <c r="D47" s="213">
        <v>0</v>
      </c>
    </row>
    <row r="48" spans="1:4" x14ac:dyDescent="0.25">
      <c r="A48" s="13" t="s">
        <v>73</v>
      </c>
      <c r="C48" s="213">
        <v>0</v>
      </c>
      <c r="D48" s="213">
        <v>0</v>
      </c>
    </row>
    <row r="49" spans="1:94" x14ac:dyDescent="0.25">
      <c r="A49" s="13" t="s">
        <v>126</v>
      </c>
      <c r="C49" s="213">
        <v>0</v>
      </c>
      <c r="D49" s="213">
        <v>0</v>
      </c>
    </row>
    <row r="50" spans="1:94" ht="13.8" thickBot="1" x14ac:dyDescent="0.3">
      <c r="A50" s="13" t="s">
        <v>88</v>
      </c>
      <c r="B50" s="21"/>
      <c r="C50" s="214">
        <v>0</v>
      </c>
      <c r="D50" s="214">
        <v>0</v>
      </c>
    </row>
    <row r="51" spans="1:94" ht="13.8" thickTop="1" x14ac:dyDescent="0.25">
      <c r="B51" s="22"/>
      <c r="C51" s="215">
        <f>C47+C50+C46+C48+C49</f>
        <v>0</v>
      </c>
      <c r="D51" s="215">
        <f>D46+D47+D48+D50+D49</f>
        <v>0</v>
      </c>
    </row>
    <row r="52" spans="1:94" x14ac:dyDescent="0.25">
      <c r="C52" s="216"/>
      <c r="D52" s="216"/>
    </row>
    <row r="53" spans="1:94" s="24" customFormat="1" ht="13.8" thickBot="1" x14ac:dyDescent="0.3">
      <c r="A53" s="29" t="s">
        <v>91</v>
      </c>
      <c r="B53" s="30">
        <v>12</v>
      </c>
      <c r="C53" s="217"/>
      <c r="D53" s="217"/>
      <c r="E53" s="28"/>
      <c r="F53" s="28"/>
    </row>
    <row r="54" spans="1:94" s="24" customFormat="1" ht="20.25" customHeight="1" thickTop="1" x14ac:dyDescent="0.25">
      <c r="A54" s="25" t="s">
        <v>90</v>
      </c>
      <c r="B54" s="26"/>
      <c r="C54" s="218">
        <f>C42/B53</f>
        <v>346.66666666666669</v>
      </c>
      <c r="D54" s="218">
        <f>D42/B53</f>
        <v>0</v>
      </c>
      <c r="E54" s="27"/>
      <c r="F54" s="27"/>
      <c r="G54" s="27"/>
      <c r="H54" s="27"/>
      <c r="I54" s="27"/>
      <c r="J54" s="27"/>
      <c r="K54" s="27"/>
    </row>
    <row r="55" spans="1:94" s="185" customFormat="1" ht="13.5" customHeight="1" x14ac:dyDescent="0.25"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  <c r="AX55" s="186"/>
      <c r="AY55" s="186"/>
      <c r="AZ55" s="186"/>
      <c r="BA55" s="186"/>
      <c r="BB55" s="186"/>
      <c r="BC55" s="186"/>
      <c r="BD55" s="186"/>
      <c r="BE55" s="186"/>
      <c r="BF55" s="186"/>
      <c r="BG55" s="186"/>
      <c r="BH55" s="186"/>
      <c r="BI55" s="186"/>
      <c r="BJ55" s="186"/>
      <c r="BK55" s="186"/>
      <c r="BL55" s="186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  <c r="CP55" s="186"/>
    </row>
    <row r="56" spans="1:94" s="185" customFormat="1" ht="13.5" customHeight="1" x14ac:dyDescent="0.25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</row>
  </sheetData>
  <mergeCells count="8">
    <mergeCell ref="A55:XFD56"/>
    <mergeCell ref="C53:D53"/>
    <mergeCell ref="A1:D1"/>
    <mergeCell ref="A3:D3"/>
    <mergeCell ref="A9:D9"/>
    <mergeCell ref="A36:D36"/>
    <mergeCell ref="A44:D44"/>
    <mergeCell ref="A2:D2"/>
  </mergeCells>
  <pageMargins left="0.7" right="0.7" top="0.75" bottom="0.75" header="0.3" footer="0.3"/>
  <pageSetup scale="83" orientation="portrait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0"/>
  <sheetViews>
    <sheetView view="pageBreakPreview" zoomScaleNormal="100" zoomScaleSheetLayoutView="100" workbookViewId="0">
      <selection activeCell="A11" sqref="A11"/>
    </sheetView>
  </sheetViews>
  <sheetFormatPr defaultColWidth="9.109375" defaultRowHeight="13.2" x14ac:dyDescent="0.25"/>
  <cols>
    <col min="1" max="1" width="27.6640625" style="13" customWidth="1"/>
    <col min="2" max="2" width="15.77734375" style="13" bestFit="1" customWidth="1"/>
    <col min="3" max="5" width="12.44140625" style="13" customWidth="1"/>
    <col min="6" max="6" width="37.109375" style="13" customWidth="1"/>
    <col min="7" max="16384" width="9.109375" style="13"/>
  </cols>
  <sheetData>
    <row r="1" spans="1:9" ht="17.399999999999999" x14ac:dyDescent="0.3">
      <c r="A1" s="107" t="s">
        <v>95</v>
      </c>
      <c r="B1" s="107"/>
      <c r="C1" s="107"/>
      <c r="D1" s="107"/>
      <c r="E1" s="107"/>
      <c r="F1" s="107"/>
    </row>
    <row r="2" spans="1:9" ht="17.399999999999999" x14ac:dyDescent="0.3">
      <c r="A2" s="191"/>
      <c r="B2" s="191"/>
      <c r="C2" s="191"/>
      <c r="D2" s="191"/>
      <c r="E2" s="191"/>
      <c r="F2" s="191"/>
      <c r="G2" s="47"/>
      <c r="H2" s="47"/>
      <c r="I2" s="47"/>
    </row>
    <row r="3" spans="1:9" x14ac:dyDescent="0.25">
      <c r="A3" s="22"/>
      <c r="B3" s="22"/>
      <c r="C3" s="48"/>
      <c r="D3" s="48"/>
      <c r="E3" s="48"/>
      <c r="F3" s="48"/>
    </row>
    <row r="4" spans="1:9" x14ac:dyDescent="0.25">
      <c r="A4" s="21"/>
      <c r="B4" s="21"/>
      <c r="C4" s="22" t="s">
        <v>3</v>
      </c>
      <c r="D4" s="49">
        <v>0</v>
      </c>
      <c r="E4" s="49"/>
      <c r="F4" s="21"/>
    </row>
    <row r="5" spans="1:9" ht="13.8" thickBot="1" x14ac:dyDescent="0.3">
      <c r="A5" s="21"/>
      <c r="B5" s="21"/>
      <c r="C5" s="21"/>
      <c r="D5" s="21"/>
      <c r="E5" s="21"/>
      <c r="F5" s="21"/>
    </row>
    <row r="6" spans="1:9" ht="25.8" thickBot="1" x14ac:dyDescent="0.3">
      <c r="A6" s="93" t="s">
        <v>14</v>
      </c>
      <c r="B6" s="94" t="s">
        <v>13</v>
      </c>
      <c r="C6" s="95" t="s">
        <v>1</v>
      </c>
      <c r="D6" s="95" t="s">
        <v>2</v>
      </c>
      <c r="E6" s="96" t="s">
        <v>15</v>
      </c>
      <c r="F6" s="97" t="s">
        <v>4</v>
      </c>
    </row>
    <row r="7" spans="1:9" x14ac:dyDescent="0.25">
      <c r="A7" s="50" t="s">
        <v>6</v>
      </c>
      <c r="B7" s="51"/>
      <c r="C7" s="52">
        <v>0</v>
      </c>
      <c r="D7" s="52">
        <v>0</v>
      </c>
      <c r="E7" s="53" t="e">
        <f t="shared" ref="E7:E12" si="0">D7/B7</f>
        <v>#DIV/0!</v>
      </c>
      <c r="F7" s="108"/>
    </row>
    <row r="8" spans="1:9" x14ac:dyDescent="0.25">
      <c r="A8" s="50" t="s">
        <v>128</v>
      </c>
      <c r="B8" s="54"/>
      <c r="C8" s="55">
        <v>0</v>
      </c>
      <c r="D8" s="55">
        <v>0</v>
      </c>
      <c r="E8" s="53" t="e">
        <f>D8/B8</f>
        <v>#DIV/0!</v>
      </c>
      <c r="F8" s="109"/>
    </row>
    <row r="9" spans="1:9" x14ac:dyDescent="0.25">
      <c r="A9" s="50" t="s">
        <v>73</v>
      </c>
      <c r="B9" s="54"/>
      <c r="C9" s="55">
        <v>0</v>
      </c>
      <c r="D9" s="55">
        <v>0</v>
      </c>
      <c r="E9" s="53" t="e">
        <f t="shared" si="0"/>
        <v>#DIV/0!</v>
      </c>
      <c r="F9" s="109"/>
    </row>
    <row r="10" spans="1:9" x14ac:dyDescent="0.25">
      <c r="A10" s="50" t="s">
        <v>86</v>
      </c>
      <c r="B10" s="54"/>
      <c r="C10" s="55">
        <v>0</v>
      </c>
      <c r="D10" s="55">
        <v>0</v>
      </c>
      <c r="E10" s="53" t="e">
        <f t="shared" si="0"/>
        <v>#DIV/0!</v>
      </c>
      <c r="F10" s="109"/>
    </row>
    <row r="11" spans="1:9" x14ac:dyDescent="0.25">
      <c r="A11" s="50"/>
      <c r="B11" s="54"/>
      <c r="C11" s="55">
        <v>0</v>
      </c>
      <c r="D11" s="55">
        <v>0</v>
      </c>
      <c r="E11" s="53" t="e">
        <f t="shared" si="0"/>
        <v>#DIV/0!</v>
      </c>
      <c r="F11" s="109"/>
    </row>
    <row r="12" spans="1:9" x14ac:dyDescent="0.25">
      <c r="A12" s="50"/>
      <c r="B12" s="54"/>
      <c r="C12" s="55">
        <v>0</v>
      </c>
      <c r="D12" s="55">
        <v>0</v>
      </c>
      <c r="E12" s="53" t="e">
        <f t="shared" si="0"/>
        <v>#DIV/0!</v>
      </c>
      <c r="F12" s="109"/>
    </row>
    <row r="13" spans="1:9" x14ac:dyDescent="0.25">
      <c r="A13" s="50"/>
      <c r="B13" s="54"/>
      <c r="C13" s="56"/>
      <c r="D13" s="56"/>
      <c r="E13" s="53"/>
      <c r="F13" s="109"/>
    </row>
    <row r="14" spans="1:9" x14ac:dyDescent="0.25">
      <c r="A14" s="50"/>
      <c r="B14" s="54"/>
      <c r="C14" s="56"/>
      <c r="D14" s="56"/>
      <c r="E14" s="53"/>
      <c r="F14" s="109"/>
    </row>
    <row r="15" spans="1:9" x14ac:dyDescent="0.25">
      <c r="A15" s="50"/>
      <c r="B15" s="54"/>
      <c r="C15" s="56"/>
      <c r="D15" s="56"/>
      <c r="E15" s="53"/>
      <c r="F15" s="109"/>
    </row>
    <row r="16" spans="1:9" x14ac:dyDescent="0.25">
      <c r="A16" s="50"/>
      <c r="B16" s="54"/>
      <c r="C16" s="56"/>
      <c r="D16" s="56"/>
      <c r="E16" s="53"/>
      <c r="F16" s="109"/>
    </row>
    <row r="17" spans="1:6" x14ac:dyDescent="0.25">
      <c r="A17" s="50"/>
      <c r="B17" s="54"/>
      <c r="C17" s="56"/>
      <c r="D17" s="56"/>
      <c r="E17" s="53"/>
      <c r="F17" s="109"/>
    </row>
    <row r="18" spans="1:6" ht="13.8" thickBot="1" x14ac:dyDescent="0.3">
      <c r="A18" s="57"/>
      <c r="B18" s="58"/>
      <c r="C18" s="59"/>
      <c r="D18" s="59"/>
      <c r="E18" s="60"/>
      <c r="F18" s="110"/>
    </row>
    <row r="19" spans="1:6" x14ac:dyDescent="0.25">
      <c r="B19" s="22" t="s">
        <v>5</v>
      </c>
      <c r="C19" s="61">
        <f>SUM(C7:C18)</f>
        <v>0</v>
      </c>
      <c r="D19" s="61">
        <f>SUM(D7:D18)</f>
        <v>0</v>
      </c>
      <c r="E19" s="61"/>
    </row>
    <row r="20" spans="1:6" x14ac:dyDescent="0.25">
      <c r="D20" s="49"/>
      <c r="E20" s="49"/>
    </row>
  </sheetData>
  <mergeCells count="1">
    <mergeCell ref="A2:F2"/>
  </mergeCells>
  <printOptions horizontalCentered="1"/>
  <pageMargins left="0.5" right="0.5" top="1" bottom="1" header="0.5" footer="0.3"/>
  <pageSetup scale="83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3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15" sqref="A15"/>
      <selection pane="bottomRight" activeCell="B36" sqref="B36"/>
    </sheetView>
  </sheetViews>
  <sheetFormatPr defaultColWidth="8.77734375" defaultRowHeight="13.2" x14ac:dyDescent="0.25"/>
  <cols>
    <col min="1" max="1" width="31.77734375" customWidth="1"/>
    <col min="2" max="2" width="25.44140625" customWidth="1"/>
    <col min="3" max="18" width="13" customWidth="1"/>
  </cols>
  <sheetData>
    <row r="1" spans="1:18" ht="17.399999999999999" x14ac:dyDescent="0.3">
      <c r="A1" s="192" t="s">
        <v>103</v>
      </c>
      <c r="B1" s="192"/>
      <c r="C1" s="192"/>
      <c r="D1" s="192"/>
      <c r="E1" s="192"/>
      <c r="F1" s="192"/>
      <c r="G1" s="192"/>
    </row>
    <row r="2" spans="1:18" ht="13.8" thickBot="1" x14ac:dyDescent="0.3"/>
    <row r="3" spans="1:18" ht="13.8" thickBot="1" x14ac:dyDescent="0.3">
      <c r="B3" s="111" t="s">
        <v>105</v>
      </c>
    </row>
    <row r="4" spans="1:18" ht="13.8" x14ac:dyDescent="0.25">
      <c r="A4" s="32" t="s">
        <v>94</v>
      </c>
      <c r="B4" s="41">
        <v>1</v>
      </c>
      <c r="C4" s="3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 t="s">
        <v>29</v>
      </c>
    </row>
    <row r="5" spans="1:18" s="1" customFormat="1" x14ac:dyDescent="0.25">
      <c r="A5" s="32" t="s">
        <v>27</v>
      </c>
      <c r="B5" s="103" t="s">
        <v>28</v>
      </c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</row>
    <row r="6" spans="1:18" x14ac:dyDescent="0.25">
      <c r="A6" s="33" t="s">
        <v>7</v>
      </c>
      <c r="B6" s="42">
        <v>36535</v>
      </c>
      <c r="C6" s="3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00"/>
    </row>
    <row r="7" spans="1:18" x14ac:dyDescent="0.25">
      <c r="A7" s="33" t="s">
        <v>16</v>
      </c>
      <c r="B7" s="43" t="s">
        <v>20</v>
      </c>
      <c r="C7" s="3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00"/>
    </row>
    <row r="8" spans="1:18" x14ac:dyDescent="0.25">
      <c r="A8" s="34" t="s">
        <v>22</v>
      </c>
      <c r="B8" s="44" t="s">
        <v>21</v>
      </c>
      <c r="C8" s="38"/>
      <c r="D8" s="5"/>
      <c r="E8" s="5"/>
      <c r="F8" s="5"/>
      <c r="G8" s="5"/>
      <c r="H8" s="4"/>
      <c r="I8" s="4"/>
      <c r="J8" s="5"/>
      <c r="K8" s="5"/>
      <c r="L8" s="5"/>
      <c r="M8" s="5"/>
      <c r="N8" s="5"/>
      <c r="O8" s="5"/>
      <c r="P8" s="5"/>
      <c r="Q8" s="5"/>
      <c r="R8" s="101"/>
    </row>
    <row r="9" spans="1:18" x14ac:dyDescent="0.25">
      <c r="A9" s="34" t="s">
        <v>23</v>
      </c>
      <c r="B9" s="44" t="s">
        <v>21</v>
      </c>
      <c r="C9" s="38"/>
      <c r="D9" s="5"/>
      <c r="E9" s="5"/>
      <c r="F9" s="5"/>
      <c r="G9" s="5"/>
      <c r="H9" s="4"/>
      <c r="I9" s="4"/>
      <c r="J9" s="5"/>
      <c r="K9" s="5"/>
      <c r="L9" s="5"/>
      <c r="M9" s="5"/>
      <c r="N9" s="5"/>
      <c r="O9" s="5"/>
      <c r="P9" s="5"/>
      <c r="Q9" s="5"/>
      <c r="R9" s="101"/>
    </row>
    <row r="10" spans="1:18" x14ac:dyDescent="0.25">
      <c r="A10" s="33" t="s">
        <v>8</v>
      </c>
      <c r="B10" s="43">
        <v>14</v>
      </c>
      <c r="C10" s="3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00"/>
    </row>
    <row r="11" spans="1:18" x14ac:dyDescent="0.25">
      <c r="A11" s="33" t="s">
        <v>9</v>
      </c>
      <c r="B11" s="43" t="s">
        <v>24</v>
      </c>
      <c r="C11" s="37"/>
      <c r="D11" s="3"/>
      <c r="E11" s="3"/>
      <c r="F11" s="3"/>
      <c r="G11" s="6"/>
      <c r="H11" s="3"/>
      <c r="I11" s="6"/>
      <c r="J11" s="3"/>
      <c r="K11" s="3"/>
      <c r="L11" s="3"/>
      <c r="M11" s="6"/>
      <c r="N11" s="3"/>
      <c r="O11" s="3"/>
      <c r="P11" s="6"/>
      <c r="Q11" s="3"/>
      <c r="R11" s="100"/>
    </row>
    <row r="12" spans="1:18" x14ac:dyDescent="0.25">
      <c r="A12" s="33" t="s">
        <v>25</v>
      </c>
      <c r="B12" s="43" t="s">
        <v>26</v>
      </c>
      <c r="C12" s="3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00"/>
    </row>
    <row r="13" spans="1:18" x14ac:dyDescent="0.25">
      <c r="A13" s="33" t="s">
        <v>9</v>
      </c>
      <c r="B13" s="43" t="s">
        <v>24</v>
      </c>
      <c r="C13" s="3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7"/>
      <c r="R13" s="102"/>
    </row>
    <row r="14" spans="1:18" x14ac:dyDescent="0.25">
      <c r="A14" s="112" t="s">
        <v>0</v>
      </c>
      <c r="B14" s="113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6"/>
      <c r="R14" s="116"/>
    </row>
    <row r="15" spans="1:18" s="11" customFormat="1" x14ac:dyDescent="0.25">
      <c r="A15" s="117" t="s">
        <v>31</v>
      </c>
      <c r="B15" s="118"/>
      <c r="C15" s="119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</row>
    <row r="16" spans="1:18" ht="14.4" x14ac:dyDescent="0.3">
      <c r="A16" s="35" t="s">
        <v>10</v>
      </c>
      <c r="B16" s="45">
        <v>0</v>
      </c>
      <c r="C16" s="3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4.4" x14ac:dyDescent="0.3">
      <c r="A17" s="35" t="s">
        <v>11</v>
      </c>
      <c r="B17" s="45">
        <v>0</v>
      </c>
      <c r="C17" s="4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4.4" x14ac:dyDescent="0.3">
      <c r="A18" s="35" t="s">
        <v>12</v>
      </c>
      <c r="B18" s="45">
        <v>0</v>
      </c>
      <c r="C18" s="4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1" customFormat="1" ht="14.4" x14ac:dyDescent="0.3">
      <c r="A19" s="122" t="s">
        <v>30</v>
      </c>
      <c r="B19" s="123"/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  <row r="20" spans="1:18" ht="14.4" x14ac:dyDescent="0.3">
      <c r="A20" s="35" t="s">
        <v>17</v>
      </c>
      <c r="B20" s="45">
        <v>20</v>
      </c>
      <c r="C20" s="4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5" customHeight="1" x14ac:dyDescent="0.3">
      <c r="A21" s="35" t="s">
        <v>18</v>
      </c>
      <c r="B21" s="45">
        <v>0</v>
      </c>
      <c r="C21" s="4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4.4" x14ac:dyDescent="0.3">
      <c r="A22" s="35" t="s">
        <v>19</v>
      </c>
      <c r="B22" s="45">
        <v>0</v>
      </c>
      <c r="C22" s="4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4.4" x14ac:dyDescent="0.3">
      <c r="A23" s="35" t="s">
        <v>89</v>
      </c>
      <c r="B23" s="45">
        <v>45</v>
      </c>
      <c r="C23" s="4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4.4" x14ac:dyDescent="0.3">
      <c r="A24" s="35"/>
      <c r="B24" s="45"/>
      <c r="C24" s="3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s="12" customFormat="1" ht="14.4" x14ac:dyDescent="0.3">
      <c r="A25" s="121" t="s">
        <v>32</v>
      </c>
      <c r="B25" s="126">
        <f t="shared" ref="B25:Q25" si="0">SUM(B15:B24)</f>
        <v>65</v>
      </c>
      <c r="C25" s="127">
        <f t="shared" si="0"/>
        <v>0</v>
      </c>
      <c r="D25" s="128">
        <f t="shared" si="0"/>
        <v>0</v>
      </c>
      <c r="E25" s="128">
        <f t="shared" si="0"/>
        <v>0</v>
      </c>
      <c r="F25" s="128">
        <f t="shared" si="0"/>
        <v>0</v>
      </c>
      <c r="G25" s="128">
        <f t="shared" si="0"/>
        <v>0</v>
      </c>
      <c r="H25" s="128">
        <f t="shared" si="0"/>
        <v>0</v>
      </c>
      <c r="I25" s="128">
        <f t="shared" si="0"/>
        <v>0</v>
      </c>
      <c r="J25" s="128">
        <f t="shared" si="0"/>
        <v>0</v>
      </c>
      <c r="K25" s="128">
        <f t="shared" si="0"/>
        <v>0</v>
      </c>
      <c r="L25" s="128">
        <f t="shared" si="0"/>
        <v>0</v>
      </c>
      <c r="M25" s="128">
        <f t="shared" si="0"/>
        <v>0</v>
      </c>
      <c r="N25" s="128">
        <f t="shared" si="0"/>
        <v>0</v>
      </c>
      <c r="O25" s="128">
        <f t="shared" si="0"/>
        <v>0</v>
      </c>
      <c r="P25" s="128">
        <f t="shared" si="0"/>
        <v>0</v>
      </c>
      <c r="Q25" s="128">
        <f t="shared" si="0"/>
        <v>0</v>
      </c>
      <c r="R25" s="128">
        <f>SUM(R16:R24)</f>
        <v>0</v>
      </c>
    </row>
    <row r="26" spans="1:18" x14ac:dyDescent="0.25">
      <c r="B26" s="46"/>
    </row>
    <row r="27" spans="1:18" s="31" customFormat="1" ht="14.4" x14ac:dyDescent="0.3">
      <c r="A27" s="129" t="s">
        <v>33</v>
      </c>
      <c r="B27" s="130">
        <v>85</v>
      </c>
      <c r="C27" s="131">
        <f>'Budget Summary'!D54</f>
        <v>0</v>
      </c>
      <c r="D27" s="132">
        <f>'Budget Summary'!E54</f>
        <v>0</v>
      </c>
      <c r="E27" s="132">
        <f>'Budget Summary'!F54</f>
        <v>0</v>
      </c>
      <c r="F27" s="132">
        <f>'Budget Summary'!G54</f>
        <v>0</v>
      </c>
      <c r="G27" s="132">
        <f>'Budget Summary'!H54</f>
        <v>0</v>
      </c>
      <c r="H27" s="132">
        <f>'Budget Summary'!I54</f>
        <v>0</v>
      </c>
      <c r="I27" s="132">
        <f>'Budget Summary'!J54</f>
        <v>0</v>
      </c>
      <c r="J27" s="132">
        <f>'Budget Summary'!K54</f>
        <v>0</v>
      </c>
      <c r="K27" s="132">
        <f>'Budget Summary'!L54</f>
        <v>0</v>
      </c>
      <c r="L27" s="132">
        <f>'Budget Summary'!M54</f>
        <v>0</v>
      </c>
      <c r="M27" s="132">
        <f>'Budget Summary'!N54</f>
        <v>0</v>
      </c>
      <c r="N27" s="132">
        <f>'Budget Summary'!O54</f>
        <v>0</v>
      </c>
      <c r="O27" s="132">
        <f>'Budget Summary'!P54</f>
        <v>0</v>
      </c>
      <c r="P27" s="132">
        <f>'Budget Summary'!Q54</f>
        <v>0</v>
      </c>
      <c r="Q27" s="132">
        <f>'Budget Summary'!R54</f>
        <v>0</v>
      </c>
      <c r="R27" s="132">
        <f>SUM(C27:Q27)</f>
        <v>0</v>
      </c>
    </row>
    <row r="28" spans="1:18" x14ac:dyDescent="0.25">
      <c r="B28" s="46"/>
    </row>
    <row r="29" spans="1:18" ht="15" thickBot="1" x14ac:dyDescent="0.3">
      <c r="A29" s="133" t="s">
        <v>34</v>
      </c>
      <c r="B29" s="134">
        <f t="shared" ref="B29:Q29" si="1">B27-B25</f>
        <v>20</v>
      </c>
      <c r="C29" s="135">
        <f t="shared" si="1"/>
        <v>0</v>
      </c>
      <c r="D29" s="136">
        <f t="shared" si="1"/>
        <v>0</v>
      </c>
      <c r="E29" s="136">
        <f t="shared" si="1"/>
        <v>0</v>
      </c>
      <c r="F29" s="136">
        <f t="shared" si="1"/>
        <v>0</v>
      </c>
      <c r="G29" s="136">
        <f t="shared" si="1"/>
        <v>0</v>
      </c>
      <c r="H29" s="136">
        <f t="shared" si="1"/>
        <v>0</v>
      </c>
      <c r="I29" s="136">
        <f t="shared" si="1"/>
        <v>0</v>
      </c>
      <c r="J29" s="136">
        <f t="shared" si="1"/>
        <v>0</v>
      </c>
      <c r="K29" s="136">
        <f t="shared" si="1"/>
        <v>0</v>
      </c>
      <c r="L29" s="136">
        <f t="shared" si="1"/>
        <v>0</v>
      </c>
      <c r="M29" s="136">
        <f t="shared" si="1"/>
        <v>0</v>
      </c>
      <c r="N29" s="136">
        <f t="shared" si="1"/>
        <v>0</v>
      </c>
      <c r="O29" s="136">
        <f t="shared" si="1"/>
        <v>0</v>
      </c>
      <c r="P29" s="136">
        <f t="shared" si="1"/>
        <v>0</v>
      </c>
      <c r="Q29" s="136">
        <f t="shared" si="1"/>
        <v>0</v>
      </c>
      <c r="R29" s="136">
        <f>SUM(C29:Q29)</f>
        <v>0</v>
      </c>
    </row>
    <row r="33" spans="1:1" x14ac:dyDescent="0.25">
      <c r="A33" s="9"/>
    </row>
  </sheetData>
  <mergeCells count="1">
    <mergeCell ref="A1:G1"/>
  </mergeCells>
  <hyperlinks>
    <hyperlink ref="B8" r:id="rId1" xr:uid="{00000000-0004-0000-0200-000000000000}"/>
    <hyperlink ref="B9" r:id="rId2" xr:uid="{00000000-0004-0000-0200-000001000000}"/>
  </hyperlinks>
  <pageMargins left="0.75" right="0.75" top="1" bottom="1" header="0.3" footer="0.3"/>
  <pageSetup scale="32" orientation="portrait" verticalDpi="1200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52"/>
  <sheetViews>
    <sheetView view="pageBreakPreview" zoomScaleNormal="100" zoomScaleSheetLayoutView="100" workbookViewId="0">
      <selection activeCell="C31" sqref="C31"/>
    </sheetView>
  </sheetViews>
  <sheetFormatPr defaultColWidth="9.109375" defaultRowHeight="13.2" x14ac:dyDescent="0.25"/>
  <cols>
    <col min="1" max="1" width="9.109375" style="13"/>
    <col min="2" max="2" width="43.44140625" style="13" customWidth="1"/>
    <col min="3" max="4" width="10" style="64" bestFit="1" customWidth="1"/>
    <col min="5" max="5" width="10.33203125" style="64" customWidth="1"/>
    <col min="6" max="6" width="20.109375" style="13" customWidth="1"/>
    <col min="7" max="16384" width="9.109375" style="13"/>
  </cols>
  <sheetData>
    <row r="1" spans="1:5" ht="17.399999999999999" x14ac:dyDescent="0.3">
      <c r="A1" s="62" t="s">
        <v>104</v>
      </c>
      <c r="C1" s="63"/>
    </row>
    <row r="2" spans="1:5" x14ac:dyDescent="0.25">
      <c r="C2" s="63"/>
    </row>
    <row r="3" spans="1:5" x14ac:dyDescent="0.25">
      <c r="A3" s="98" t="s">
        <v>96</v>
      </c>
      <c r="B3" s="98" t="s">
        <v>97</v>
      </c>
      <c r="C3" s="99" t="s">
        <v>98</v>
      </c>
      <c r="D3" s="99" t="s">
        <v>99</v>
      </c>
      <c r="E3" s="99" t="s">
        <v>100</v>
      </c>
    </row>
    <row r="4" spans="1:5" ht="13.8" x14ac:dyDescent="0.3">
      <c r="A4" s="65"/>
      <c r="B4" s="66" t="s">
        <v>101</v>
      </c>
      <c r="C4" s="67"/>
      <c r="D4" s="68"/>
      <c r="E4" s="68">
        <v>0</v>
      </c>
    </row>
    <row r="5" spans="1:5" s="72" customFormat="1" ht="14.4" x14ac:dyDescent="0.3">
      <c r="A5" s="65"/>
      <c r="B5" s="69"/>
      <c r="C5" s="70"/>
      <c r="D5" s="71"/>
      <c r="E5" s="68">
        <f>+E4+C5-D5</f>
        <v>0</v>
      </c>
    </row>
    <row r="6" spans="1:5" s="72" customFormat="1" ht="14.4" x14ac:dyDescent="0.3">
      <c r="A6" s="65"/>
      <c r="B6" s="69"/>
      <c r="C6" s="70"/>
      <c r="D6" s="71"/>
      <c r="E6" s="68">
        <f t="shared" ref="E6:E26" si="0">+E5+C6-D6</f>
        <v>0</v>
      </c>
    </row>
    <row r="7" spans="1:5" ht="13.8" x14ac:dyDescent="0.3">
      <c r="A7" s="65"/>
      <c r="B7" s="69"/>
      <c r="C7" s="67"/>
      <c r="D7" s="68"/>
      <c r="E7" s="68">
        <f t="shared" si="0"/>
        <v>0</v>
      </c>
    </row>
    <row r="8" spans="1:5" ht="13.8" x14ac:dyDescent="0.3">
      <c r="A8" s="65"/>
      <c r="B8" s="69"/>
      <c r="C8" s="67"/>
      <c r="D8" s="68"/>
      <c r="E8" s="68">
        <f t="shared" si="0"/>
        <v>0</v>
      </c>
    </row>
    <row r="9" spans="1:5" ht="13.8" x14ac:dyDescent="0.3">
      <c r="A9" s="65"/>
      <c r="B9" s="69"/>
      <c r="C9" s="67"/>
      <c r="D9" s="68"/>
      <c r="E9" s="68">
        <f t="shared" si="0"/>
        <v>0</v>
      </c>
    </row>
    <row r="10" spans="1:5" ht="13.8" x14ac:dyDescent="0.3">
      <c r="A10" s="65"/>
      <c r="B10" s="69"/>
      <c r="C10" s="67"/>
      <c r="D10" s="68"/>
      <c r="E10" s="68">
        <f t="shared" si="0"/>
        <v>0</v>
      </c>
    </row>
    <row r="11" spans="1:5" ht="13.8" x14ac:dyDescent="0.3">
      <c r="A11" s="65"/>
      <c r="B11" s="69"/>
      <c r="C11" s="67"/>
      <c r="D11" s="68"/>
      <c r="E11" s="68">
        <f t="shared" si="0"/>
        <v>0</v>
      </c>
    </row>
    <row r="12" spans="1:5" ht="13.8" x14ac:dyDescent="0.3">
      <c r="A12" s="65"/>
      <c r="B12" s="69"/>
      <c r="C12" s="67"/>
      <c r="D12" s="68"/>
      <c r="E12" s="68">
        <f t="shared" si="0"/>
        <v>0</v>
      </c>
    </row>
    <row r="13" spans="1:5" ht="13.8" x14ac:dyDescent="0.3">
      <c r="A13" s="65"/>
      <c r="B13" s="69"/>
      <c r="C13" s="67"/>
      <c r="D13" s="73"/>
      <c r="E13" s="68">
        <f t="shared" si="0"/>
        <v>0</v>
      </c>
    </row>
    <row r="14" spans="1:5" ht="13.8" x14ac:dyDescent="0.3">
      <c r="A14" s="65"/>
      <c r="B14" s="69"/>
      <c r="C14" s="67"/>
      <c r="D14" s="68"/>
      <c r="E14" s="68">
        <f t="shared" si="0"/>
        <v>0</v>
      </c>
    </row>
    <row r="15" spans="1:5" ht="14.25" customHeight="1" x14ac:dyDescent="0.3">
      <c r="A15" s="65"/>
      <c r="B15" s="69"/>
      <c r="C15" s="67"/>
      <c r="D15" s="68"/>
      <c r="E15" s="68">
        <f t="shared" si="0"/>
        <v>0</v>
      </c>
    </row>
    <row r="16" spans="1:5" ht="13.8" x14ac:dyDescent="0.3">
      <c r="A16" s="65"/>
      <c r="B16" s="69"/>
      <c r="C16" s="67"/>
      <c r="D16" s="68"/>
      <c r="E16" s="68">
        <f>+E15+C16-D16</f>
        <v>0</v>
      </c>
    </row>
    <row r="17" spans="1:6" ht="13.8" x14ac:dyDescent="0.3">
      <c r="A17" s="65"/>
      <c r="B17" s="69"/>
      <c r="C17" s="67"/>
      <c r="D17" s="68"/>
      <c r="E17" s="68">
        <f>+E16+C17-D17</f>
        <v>0</v>
      </c>
      <c r="F17" s="74"/>
    </row>
    <row r="18" spans="1:6" ht="13.8" x14ac:dyDescent="0.3">
      <c r="A18" s="65"/>
      <c r="B18" s="69"/>
      <c r="C18" s="67"/>
      <c r="D18" s="68"/>
      <c r="E18" s="68">
        <f t="shared" si="0"/>
        <v>0</v>
      </c>
      <c r="F18" s="74"/>
    </row>
    <row r="19" spans="1:6" ht="13.8" x14ac:dyDescent="0.3">
      <c r="A19" s="65"/>
      <c r="B19" s="69"/>
      <c r="C19" s="67"/>
      <c r="D19" s="68"/>
      <c r="E19" s="68">
        <f t="shared" si="0"/>
        <v>0</v>
      </c>
      <c r="F19" s="74"/>
    </row>
    <row r="20" spans="1:6" ht="13.8" x14ac:dyDescent="0.3">
      <c r="A20" s="65"/>
      <c r="B20" s="69"/>
      <c r="C20" s="67"/>
      <c r="D20" s="68"/>
      <c r="E20" s="68">
        <f t="shared" si="0"/>
        <v>0</v>
      </c>
      <c r="F20" s="74"/>
    </row>
    <row r="21" spans="1:6" ht="13.8" x14ac:dyDescent="0.3">
      <c r="A21" s="65"/>
      <c r="B21" s="69"/>
      <c r="C21" s="67"/>
      <c r="D21" s="68"/>
      <c r="E21" s="68">
        <f t="shared" si="0"/>
        <v>0</v>
      </c>
      <c r="F21" s="74"/>
    </row>
    <row r="22" spans="1:6" ht="13.8" x14ac:dyDescent="0.3">
      <c r="A22" s="65"/>
      <c r="B22" s="69"/>
      <c r="C22" s="67"/>
      <c r="D22" s="68"/>
      <c r="E22" s="68">
        <f>+E21+C22-D22</f>
        <v>0</v>
      </c>
      <c r="F22" s="74"/>
    </row>
    <row r="23" spans="1:6" ht="13.8" x14ac:dyDescent="0.3">
      <c r="A23" s="65"/>
      <c r="B23" s="69"/>
      <c r="C23" s="67"/>
      <c r="D23" s="68"/>
      <c r="E23" s="68">
        <f>+E22+C23-D23</f>
        <v>0</v>
      </c>
      <c r="F23" s="74"/>
    </row>
    <row r="24" spans="1:6" ht="13.8" x14ac:dyDescent="0.3">
      <c r="A24" s="65"/>
      <c r="B24" s="69"/>
      <c r="C24" s="67"/>
      <c r="D24" s="68"/>
      <c r="E24" s="68">
        <f>+E23+C24-D24</f>
        <v>0</v>
      </c>
      <c r="F24" s="74"/>
    </row>
    <row r="25" spans="1:6" ht="13.8" x14ac:dyDescent="0.3">
      <c r="A25" s="65"/>
      <c r="B25" s="69"/>
      <c r="C25" s="67"/>
      <c r="D25" s="68"/>
      <c r="E25" s="68">
        <f>+E24+C25-D25</f>
        <v>0</v>
      </c>
      <c r="F25" s="74"/>
    </row>
    <row r="26" spans="1:6" ht="13.8" x14ac:dyDescent="0.3">
      <c r="A26" s="65"/>
      <c r="B26" s="69"/>
      <c r="C26" s="67"/>
      <c r="D26" s="68"/>
      <c r="E26" s="68">
        <f t="shared" si="0"/>
        <v>0</v>
      </c>
      <c r="F26" s="74"/>
    </row>
    <row r="36" spans="2:4" x14ac:dyDescent="0.25">
      <c r="B36" s="75"/>
      <c r="D36" s="63"/>
    </row>
    <row r="37" spans="2:4" x14ac:dyDescent="0.25">
      <c r="B37" s="75"/>
      <c r="D37" s="63"/>
    </row>
    <row r="38" spans="2:4" x14ac:dyDescent="0.25">
      <c r="B38" s="75"/>
      <c r="D38" s="63"/>
    </row>
    <row r="39" spans="2:4" x14ac:dyDescent="0.25">
      <c r="B39" s="75"/>
      <c r="D39" s="63"/>
    </row>
    <row r="40" spans="2:4" x14ac:dyDescent="0.25">
      <c r="B40" s="75"/>
      <c r="D40" s="63"/>
    </row>
    <row r="41" spans="2:4" x14ac:dyDescent="0.25">
      <c r="B41" s="75"/>
      <c r="D41" s="63"/>
    </row>
    <row r="42" spans="2:4" x14ac:dyDescent="0.25">
      <c r="B42" s="75"/>
      <c r="D42" s="63"/>
    </row>
    <row r="43" spans="2:4" x14ac:dyDescent="0.25">
      <c r="B43" s="75"/>
      <c r="D43" s="63"/>
    </row>
    <row r="44" spans="2:4" x14ac:dyDescent="0.25">
      <c r="B44" s="75"/>
      <c r="D44" s="63"/>
    </row>
    <row r="45" spans="2:4" x14ac:dyDescent="0.25">
      <c r="B45" s="75"/>
      <c r="D45" s="63"/>
    </row>
    <row r="46" spans="2:4" x14ac:dyDescent="0.25">
      <c r="B46" s="75"/>
      <c r="D46" s="63"/>
    </row>
    <row r="47" spans="2:4" x14ac:dyDescent="0.25">
      <c r="B47" s="75"/>
      <c r="D47" s="63"/>
    </row>
    <row r="48" spans="2:4" x14ac:dyDescent="0.25">
      <c r="B48" s="75"/>
      <c r="D48" s="63"/>
    </row>
    <row r="49" spans="2:4" x14ac:dyDescent="0.25">
      <c r="B49" s="75"/>
      <c r="D49" s="63"/>
    </row>
    <row r="50" spans="2:4" x14ac:dyDescent="0.25">
      <c r="B50" s="75"/>
      <c r="D50" s="63"/>
    </row>
    <row r="51" spans="2:4" x14ac:dyDescent="0.25">
      <c r="B51" s="75"/>
      <c r="D51" s="63"/>
    </row>
    <row r="52" spans="2:4" x14ac:dyDescent="0.25">
      <c r="B52" s="75"/>
      <c r="D52" s="63"/>
    </row>
  </sheetData>
  <conditionalFormatting sqref="B50:B52">
    <cfRule type="duplicateValues" dxfId="0" priority="1"/>
  </conditionalFormatting>
  <pageMargins left="0.7" right="0.7" top="0.75" bottom="0.75" header="0.3" footer="0.3"/>
  <pageSetup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24"/>
  <sheetViews>
    <sheetView view="pageBreakPreview" zoomScaleNormal="100" zoomScaleSheetLayoutView="100" workbookViewId="0">
      <selection activeCell="R4" sqref="R4:R18"/>
    </sheetView>
  </sheetViews>
  <sheetFormatPr defaultColWidth="9.109375" defaultRowHeight="13.2" x14ac:dyDescent="0.25"/>
  <cols>
    <col min="1" max="1" width="23.109375" style="13" customWidth="1"/>
    <col min="2" max="2" width="10.77734375" style="13" customWidth="1"/>
    <col min="3" max="3" width="11.44140625" style="13" customWidth="1"/>
    <col min="4" max="12" width="9.109375" style="13"/>
    <col min="13" max="13" width="10.6640625" style="13" customWidth="1"/>
    <col min="14" max="17" width="9.109375" style="13"/>
    <col min="18" max="18" width="49.33203125" style="13" customWidth="1"/>
    <col min="19" max="16384" width="9.109375" style="13"/>
  </cols>
  <sheetData>
    <row r="1" spans="1:18" ht="27.75" customHeight="1" x14ac:dyDescent="0.25">
      <c r="A1" s="92" t="s">
        <v>93</v>
      </c>
    </row>
    <row r="2" spans="1:18" ht="13.8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s="81" customFormat="1" ht="51" customHeight="1" thickBot="1" x14ac:dyDescent="0.3">
      <c r="A3" s="77" t="s">
        <v>49</v>
      </c>
      <c r="B3" s="78" t="s">
        <v>50</v>
      </c>
      <c r="C3" s="78" t="s">
        <v>35</v>
      </c>
      <c r="D3" s="78" t="s">
        <v>36</v>
      </c>
      <c r="E3" s="78" t="s">
        <v>51</v>
      </c>
      <c r="F3" s="78" t="s">
        <v>37</v>
      </c>
      <c r="G3" s="78" t="s">
        <v>38</v>
      </c>
      <c r="H3" s="78" t="s">
        <v>39</v>
      </c>
      <c r="I3" s="78" t="s">
        <v>40</v>
      </c>
      <c r="J3" s="78" t="s">
        <v>41</v>
      </c>
      <c r="K3" s="78" t="s">
        <v>42</v>
      </c>
      <c r="L3" s="78" t="s">
        <v>43</v>
      </c>
      <c r="M3" s="78" t="s">
        <v>44</v>
      </c>
      <c r="N3" s="78" t="s">
        <v>45</v>
      </c>
      <c r="O3" s="78" t="s">
        <v>46</v>
      </c>
      <c r="P3" s="78" t="s">
        <v>47</v>
      </c>
      <c r="Q3" s="79" t="s">
        <v>48</v>
      </c>
      <c r="R3" s="80" t="s">
        <v>52</v>
      </c>
    </row>
    <row r="4" spans="1:18" x14ac:dyDescent="0.25">
      <c r="A4" s="82"/>
      <c r="B4" s="83">
        <f>C4+D4+E4+F4+G4+H4+I4+J4+K4+L4+M4+N4</f>
        <v>14</v>
      </c>
      <c r="C4" s="83">
        <v>1</v>
      </c>
      <c r="D4" s="83">
        <v>1</v>
      </c>
      <c r="E4" s="83">
        <v>0</v>
      </c>
      <c r="F4" s="83">
        <v>0</v>
      </c>
      <c r="G4" s="83">
        <v>0</v>
      </c>
      <c r="H4" s="83">
        <v>3</v>
      </c>
      <c r="I4" s="83">
        <v>4</v>
      </c>
      <c r="J4" s="83">
        <v>2</v>
      </c>
      <c r="K4" s="83">
        <v>0</v>
      </c>
      <c r="L4" s="83">
        <v>1</v>
      </c>
      <c r="M4" s="83">
        <v>0</v>
      </c>
      <c r="N4" s="83">
        <v>2</v>
      </c>
      <c r="O4" s="84">
        <f>B4*10</f>
        <v>140</v>
      </c>
      <c r="P4" s="84">
        <f>B4*6</f>
        <v>84</v>
      </c>
      <c r="Q4" s="85">
        <f>B4*4</f>
        <v>56</v>
      </c>
      <c r="R4" s="83" t="s">
        <v>61</v>
      </c>
    </row>
    <row r="5" spans="1:18" x14ac:dyDescent="0.25">
      <c r="A5" s="86"/>
      <c r="B5" s="87">
        <f t="shared" ref="B5:B18" si="0">C5+D5+E5+F5+G5+H5+I5+J5+K5+L5+M5+N5</f>
        <v>27</v>
      </c>
      <c r="C5" s="87">
        <v>3</v>
      </c>
      <c r="D5" s="87">
        <v>1</v>
      </c>
      <c r="E5" s="87">
        <v>3</v>
      </c>
      <c r="F5" s="87">
        <v>0</v>
      </c>
      <c r="G5" s="87">
        <v>2</v>
      </c>
      <c r="H5" s="87">
        <v>6</v>
      </c>
      <c r="I5" s="87">
        <v>1</v>
      </c>
      <c r="J5" s="87">
        <v>3</v>
      </c>
      <c r="K5" s="87">
        <v>2</v>
      </c>
      <c r="L5" s="87">
        <v>2</v>
      </c>
      <c r="M5" s="87">
        <v>1</v>
      </c>
      <c r="N5" s="87">
        <v>3</v>
      </c>
      <c r="O5" s="88">
        <f t="shared" ref="O5:O18" si="1">B5*10</f>
        <v>270</v>
      </c>
      <c r="P5" s="88">
        <f t="shared" ref="P5:P18" si="2">B5*6</f>
        <v>162</v>
      </c>
      <c r="Q5" s="89">
        <f t="shared" ref="Q5:Q18" si="3">B5*4</f>
        <v>108</v>
      </c>
      <c r="R5" s="87" t="s">
        <v>55</v>
      </c>
    </row>
    <row r="6" spans="1:18" x14ac:dyDescent="0.25">
      <c r="A6" s="86"/>
      <c r="B6" s="87">
        <f t="shared" si="0"/>
        <v>10</v>
      </c>
      <c r="C6" s="87">
        <v>2</v>
      </c>
      <c r="D6" s="87">
        <v>0</v>
      </c>
      <c r="E6" s="87">
        <v>1</v>
      </c>
      <c r="F6" s="87">
        <v>0</v>
      </c>
      <c r="G6" s="87">
        <v>0</v>
      </c>
      <c r="H6" s="87">
        <v>4</v>
      </c>
      <c r="I6" s="87">
        <v>0</v>
      </c>
      <c r="J6" s="87">
        <v>2</v>
      </c>
      <c r="K6" s="87">
        <v>0</v>
      </c>
      <c r="L6" s="87">
        <v>1</v>
      </c>
      <c r="M6" s="87">
        <v>0</v>
      </c>
      <c r="N6" s="87">
        <v>0</v>
      </c>
      <c r="O6" s="88">
        <f t="shared" si="1"/>
        <v>100</v>
      </c>
      <c r="P6" s="88">
        <f t="shared" si="2"/>
        <v>60</v>
      </c>
      <c r="Q6" s="89">
        <f t="shared" si="3"/>
        <v>40</v>
      </c>
      <c r="R6" s="87" t="s">
        <v>55</v>
      </c>
    </row>
    <row r="7" spans="1:18" x14ac:dyDescent="0.25">
      <c r="A7" s="86"/>
      <c r="B7" s="87">
        <f>C7+D7+E7+F7+G7+H7+I7+J7+K7+L7+M7+N7</f>
        <v>28</v>
      </c>
      <c r="C7" s="87">
        <v>5</v>
      </c>
      <c r="D7" s="87">
        <v>1</v>
      </c>
      <c r="E7" s="87">
        <v>2</v>
      </c>
      <c r="F7" s="87">
        <v>0</v>
      </c>
      <c r="G7" s="87">
        <v>4</v>
      </c>
      <c r="H7" s="87">
        <v>5</v>
      </c>
      <c r="I7" s="87">
        <v>3</v>
      </c>
      <c r="J7" s="87">
        <v>3</v>
      </c>
      <c r="K7" s="87">
        <v>0</v>
      </c>
      <c r="L7" s="87">
        <v>2</v>
      </c>
      <c r="M7" s="87">
        <v>1</v>
      </c>
      <c r="N7" s="87">
        <v>2</v>
      </c>
      <c r="O7" s="88">
        <f>B7*10</f>
        <v>280</v>
      </c>
      <c r="P7" s="88">
        <f>B7*6</f>
        <v>168</v>
      </c>
      <c r="Q7" s="89">
        <f>B7*4</f>
        <v>112</v>
      </c>
      <c r="R7" s="87" t="s">
        <v>55</v>
      </c>
    </row>
    <row r="8" spans="1:18" x14ac:dyDescent="0.25">
      <c r="A8" s="86"/>
      <c r="B8" s="87">
        <f t="shared" si="0"/>
        <v>30</v>
      </c>
      <c r="C8" s="87">
        <v>4</v>
      </c>
      <c r="D8" s="87">
        <v>2</v>
      </c>
      <c r="E8" s="87">
        <v>4</v>
      </c>
      <c r="F8" s="87">
        <v>3</v>
      </c>
      <c r="G8" s="87">
        <v>5</v>
      </c>
      <c r="H8" s="87">
        <v>3</v>
      </c>
      <c r="I8" s="87">
        <v>0</v>
      </c>
      <c r="J8" s="87">
        <v>3</v>
      </c>
      <c r="K8" s="87">
        <v>5</v>
      </c>
      <c r="L8" s="87">
        <v>1</v>
      </c>
      <c r="M8" s="87">
        <v>0</v>
      </c>
      <c r="N8" s="87">
        <v>0</v>
      </c>
      <c r="O8" s="88">
        <f t="shared" si="1"/>
        <v>300</v>
      </c>
      <c r="P8" s="88">
        <f t="shared" si="2"/>
        <v>180</v>
      </c>
      <c r="Q8" s="89">
        <f t="shared" si="3"/>
        <v>120</v>
      </c>
      <c r="R8" s="87" t="s">
        <v>56</v>
      </c>
    </row>
    <row r="9" spans="1:18" x14ac:dyDescent="0.25">
      <c r="A9" s="86"/>
      <c r="B9" s="87">
        <f t="shared" si="0"/>
        <v>14</v>
      </c>
      <c r="C9" s="87">
        <v>4</v>
      </c>
      <c r="D9" s="87">
        <v>0</v>
      </c>
      <c r="E9" s="87">
        <v>1</v>
      </c>
      <c r="F9" s="87">
        <v>0</v>
      </c>
      <c r="G9" s="87">
        <v>0</v>
      </c>
      <c r="H9" s="87">
        <v>2</v>
      </c>
      <c r="I9" s="87">
        <v>1</v>
      </c>
      <c r="J9" s="87">
        <v>4</v>
      </c>
      <c r="K9" s="87">
        <v>0</v>
      </c>
      <c r="L9" s="87">
        <v>0</v>
      </c>
      <c r="M9" s="87">
        <v>0</v>
      </c>
      <c r="N9" s="87">
        <v>2</v>
      </c>
      <c r="O9" s="88">
        <f t="shared" si="1"/>
        <v>140</v>
      </c>
      <c r="P9" s="88">
        <f t="shared" si="2"/>
        <v>84</v>
      </c>
      <c r="Q9" s="89">
        <f t="shared" si="3"/>
        <v>56</v>
      </c>
      <c r="R9" s="87" t="s">
        <v>55</v>
      </c>
    </row>
    <row r="10" spans="1:18" x14ac:dyDescent="0.25">
      <c r="A10" s="86"/>
      <c r="B10" s="87">
        <f t="shared" si="0"/>
        <v>27</v>
      </c>
      <c r="C10" s="87">
        <v>2</v>
      </c>
      <c r="D10" s="87">
        <v>3</v>
      </c>
      <c r="E10" s="87">
        <v>2</v>
      </c>
      <c r="F10" s="87">
        <v>4</v>
      </c>
      <c r="G10" s="87">
        <v>2</v>
      </c>
      <c r="H10" s="87">
        <v>5</v>
      </c>
      <c r="I10" s="87">
        <v>3</v>
      </c>
      <c r="J10" s="87">
        <v>2</v>
      </c>
      <c r="K10" s="87">
        <v>0</v>
      </c>
      <c r="L10" s="87">
        <v>1</v>
      </c>
      <c r="M10" s="87">
        <v>0</v>
      </c>
      <c r="N10" s="87">
        <v>3</v>
      </c>
      <c r="O10" s="88">
        <f t="shared" si="1"/>
        <v>270</v>
      </c>
      <c r="P10" s="88">
        <f t="shared" si="2"/>
        <v>162</v>
      </c>
      <c r="Q10" s="89">
        <f t="shared" si="3"/>
        <v>108</v>
      </c>
      <c r="R10" s="87" t="s">
        <v>55</v>
      </c>
    </row>
    <row r="11" spans="1:18" x14ac:dyDescent="0.25">
      <c r="A11" s="86"/>
      <c r="B11" s="87">
        <f t="shared" si="0"/>
        <v>13</v>
      </c>
      <c r="C11" s="87">
        <v>1</v>
      </c>
      <c r="D11" s="87">
        <v>0</v>
      </c>
      <c r="E11" s="87">
        <v>3</v>
      </c>
      <c r="F11" s="87">
        <v>2</v>
      </c>
      <c r="G11" s="87">
        <v>3</v>
      </c>
      <c r="H11" s="87">
        <v>2</v>
      </c>
      <c r="I11" s="87">
        <v>1</v>
      </c>
      <c r="J11" s="87">
        <v>1</v>
      </c>
      <c r="K11" s="87">
        <v>0</v>
      </c>
      <c r="L11" s="87">
        <v>0</v>
      </c>
      <c r="M11" s="87">
        <v>0</v>
      </c>
      <c r="N11" s="87">
        <v>0</v>
      </c>
      <c r="O11" s="88">
        <f t="shared" si="1"/>
        <v>130</v>
      </c>
      <c r="P11" s="88">
        <f t="shared" si="2"/>
        <v>78</v>
      </c>
      <c r="Q11" s="89">
        <f t="shared" si="3"/>
        <v>52</v>
      </c>
      <c r="R11" s="87" t="s">
        <v>55</v>
      </c>
    </row>
    <row r="12" spans="1:18" x14ac:dyDescent="0.25">
      <c r="A12" s="86"/>
      <c r="B12" s="87">
        <f t="shared" si="0"/>
        <v>45</v>
      </c>
      <c r="C12" s="87">
        <v>8</v>
      </c>
      <c r="D12" s="87">
        <v>4</v>
      </c>
      <c r="E12" s="87">
        <v>4</v>
      </c>
      <c r="F12" s="87">
        <v>1</v>
      </c>
      <c r="G12" s="87">
        <v>10</v>
      </c>
      <c r="H12" s="87">
        <v>5</v>
      </c>
      <c r="I12" s="87">
        <v>8</v>
      </c>
      <c r="J12" s="87">
        <v>4</v>
      </c>
      <c r="K12" s="87">
        <v>0</v>
      </c>
      <c r="L12" s="87">
        <v>0</v>
      </c>
      <c r="M12" s="87">
        <v>1</v>
      </c>
      <c r="N12" s="87">
        <v>0</v>
      </c>
      <c r="O12" s="88">
        <f t="shared" si="1"/>
        <v>450</v>
      </c>
      <c r="P12" s="88">
        <f t="shared" si="2"/>
        <v>270</v>
      </c>
      <c r="Q12" s="89">
        <f t="shared" si="3"/>
        <v>180</v>
      </c>
      <c r="R12" s="87" t="s">
        <v>55</v>
      </c>
    </row>
    <row r="13" spans="1:18" x14ac:dyDescent="0.25">
      <c r="A13" s="86"/>
      <c r="B13" s="87">
        <f t="shared" si="0"/>
        <v>35</v>
      </c>
      <c r="C13" s="87">
        <v>8</v>
      </c>
      <c r="D13" s="87">
        <v>3</v>
      </c>
      <c r="E13" s="87">
        <v>0</v>
      </c>
      <c r="F13" s="87">
        <v>5</v>
      </c>
      <c r="G13" s="87">
        <v>0</v>
      </c>
      <c r="H13" s="87">
        <v>1</v>
      </c>
      <c r="I13" s="87">
        <v>1</v>
      </c>
      <c r="J13" s="87">
        <v>6</v>
      </c>
      <c r="K13" s="87">
        <v>6</v>
      </c>
      <c r="L13" s="87">
        <v>1</v>
      </c>
      <c r="M13" s="87">
        <v>0</v>
      </c>
      <c r="N13" s="87">
        <v>4</v>
      </c>
      <c r="O13" s="88">
        <f t="shared" si="1"/>
        <v>350</v>
      </c>
      <c r="P13" s="88">
        <f t="shared" si="2"/>
        <v>210</v>
      </c>
      <c r="Q13" s="89">
        <f t="shared" si="3"/>
        <v>140</v>
      </c>
      <c r="R13" s="87" t="s">
        <v>55</v>
      </c>
    </row>
    <row r="14" spans="1:18" x14ac:dyDescent="0.25">
      <c r="A14" s="86"/>
      <c r="B14" s="87">
        <f t="shared" si="0"/>
        <v>19</v>
      </c>
      <c r="C14" s="87">
        <v>3</v>
      </c>
      <c r="D14" s="87">
        <v>1</v>
      </c>
      <c r="E14" s="87">
        <v>3</v>
      </c>
      <c r="F14" s="87">
        <v>2</v>
      </c>
      <c r="G14" s="87">
        <v>4</v>
      </c>
      <c r="H14" s="87">
        <v>2</v>
      </c>
      <c r="I14" s="87">
        <v>1</v>
      </c>
      <c r="J14" s="87">
        <v>1</v>
      </c>
      <c r="K14" s="87">
        <v>1</v>
      </c>
      <c r="L14" s="87">
        <v>1</v>
      </c>
      <c r="M14" s="87">
        <v>0</v>
      </c>
      <c r="N14" s="87">
        <v>0</v>
      </c>
      <c r="O14" s="88">
        <f t="shared" si="1"/>
        <v>190</v>
      </c>
      <c r="P14" s="88">
        <f t="shared" si="2"/>
        <v>114</v>
      </c>
      <c r="Q14" s="89">
        <f t="shared" si="3"/>
        <v>76</v>
      </c>
      <c r="R14" s="87" t="s">
        <v>55</v>
      </c>
    </row>
    <row r="15" spans="1:18" x14ac:dyDescent="0.25">
      <c r="A15" s="86"/>
      <c r="B15" s="87">
        <f t="shared" si="0"/>
        <v>44</v>
      </c>
      <c r="C15" s="87">
        <v>7</v>
      </c>
      <c r="D15" s="87">
        <v>2</v>
      </c>
      <c r="E15" s="87">
        <v>4</v>
      </c>
      <c r="F15" s="87">
        <v>3</v>
      </c>
      <c r="G15" s="87">
        <v>6</v>
      </c>
      <c r="H15" s="87">
        <v>3</v>
      </c>
      <c r="I15" s="87">
        <v>3</v>
      </c>
      <c r="J15" s="87">
        <v>3</v>
      </c>
      <c r="K15" s="87">
        <v>4</v>
      </c>
      <c r="L15" s="87">
        <v>7</v>
      </c>
      <c r="M15" s="87">
        <v>0</v>
      </c>
      <c r="N15" s="87">
        <v>2</v>
      </c>
      <c r="O15" s="88">
        <f t="shared" si="1"/>
        <v>440</v>
      </c>
      <c r="P15" s="88">
        <f t="shared" si="2"/>
        <v>264</v>
      </c>
      <c r="Q15" s="89">
        <f t="shared" si="3"/>
        <v>176</v>
      </c>
      <c r="R15" s="87" t="s">
        <v>55</v>
      </c>
    </row>
    <row r="16" spans="1:18" x14ac:dyDescent="0.25">
      <c r="A16" s="86"/>
      <c r="B16" s="87">
        <f t="shared" si="0"/>
        <v>37</v>
      </c>
      <c r="C16" s="87">
        <v>1</v>
      </c>
      <c r="D16" s="87">
        <v>2</v>
      </c>
      <c r="E16" s="87">
        <v>2</v>
      </c>
      <c r="F16" s="87">
        <v>2</v>
      </c>
      <c r="G16" s="87">
        <v>4</v>
      </c>
      <c r="H16" s="87">
        <v>10</v>
      </c>
      <c r="I16" s="87">
        <v>6</v>
      </c>
      <c r="J16" s="87">
        <v>4</v>
      </c>
      <c r="K16" s="87">
        <v>1</v>
      </c>
      <c r="L16" s="87">
        <v>1</v>
      </c>
      <c r="M16" s="87">
        <v>1</v>
      </c>
      <c r="N16" s="87">
        <v>3</v>
      </c>
      <c r="O16" s="88">
        <f t="shared" si="1"/>
        <v>370</v>
      </c>
      <c r="P16" s="88">
        <f t="shared" si="2"/>
        <v>222</v>
      </c>
      <c r="Q16" s="89">
        <f t="shared" si="3"/>
        <v>148</v>
      </c>
      <c r="R16" s="87" t="s">
        <v>55</v>
      </c>
    </row>
    <row r="17" spans="1:18" x14ac:dyDescent="0.25">
      <c r="A17" s="86"/>
      <c r="B17" s="87">
        <f t="shared" si="0"/>
        <v>28</v>
      </c>
      <c r="C17" s="87">
        <v>2</v>
      </c>
      <c r="D17" s="87">
        <v>2</v>
      </c>
      <c r="E17" s="87">
        <v>2</v>
      </c>
      <c r="F17" s="87">
        <v>2</v>
      </c>
      <c r="G17" s="87">
        <v>5</v>
      </c>
      <c r="H17" s="87">
        <v>5</v>
      </c>
      <c r="I17" s="87">
        <v>3</v>
      </c>
      <c r="J17" s="87">
        <v>1</v>
      </c>
      <c r="K17" s="87">
        <v>2</v>
      </c>
      <c r="L17" s="87">
        <v>1</v>
      </c>
      <c r="M17" s="87">
        <v>1</v>
      </c>
      <c r="N17" s="87">
        <v>2</v>
      </c>
      <c r="O17" s="88">
        <f t="shared" si="1"/>
        <v>280</v>
      </c>
      <c r="P17" s="88">
        <f t="shared" si="2"/>
        <v>168</v>
      </c>
      <c r="Q17" s="89">
        <f t="shared" si="3"/>
        <v>112</v>
      </c>
      <c r="R17" s="87" t="s">
        <v>60</v>
      </c>
    </row>
    <row r="18" spans="1:18" x14ac:dyDescent="0.25">
      <c r="A18" s="86"/>
      <c r="B18" s="87">
        <f t="shared" si="0"/>
        <v>44</v>
      </c>
      <c r="C18" s="87">
        <v>7</v>
      </c>
      <c r="D18" s="87">
        <v>2</v>
      </c>
      <c r="E18" s="87">
        <v>6</v>
      </c>
      <c r="F18" s="87">
        <v>2</v>
      </c>
      <c r="G18" s="87">
        <v>1</v>
      </c>
      <c r="H18" s="87">
        <v>9</v>
      </c>
      <c r="I18" s="87">
        <v>2</v>
      </c>
      <c r="J18" s="87">
        <v>2</v>
      </c>
      <c r="K18" s="87">
        <v>3</v>
      </c>
      <c r="L18" s="87">
        <v>4</v>
      </c>
      <c r="M18" s="87">
        <v>0</v>
      </c>
      <c r="N18" s="87">
        <v>6</v>
      </c>
      <c r="O18" s="88">
        <f t="shared" si="1"/>
        <v>440</v>
      </c>
      <c r="P18" s="88">
        <f t="shared" si="2"/>
        <v>264</v>
      </c>
      <c r="Q18" s="89">
        <f t="shared" si="3"/>
        <v>176</v>
      </c>
      <c r="R18" s="87" t="s">
        <v>54</v>
      </c>
    </row>
    <row r="20" spans="1:18" x14ac:dyDescent="0.25">
      <c r="A20" s="13" t="s">
        <v>57</v>
      </c>
      <c r="B20" s="13">
        <f>C20+D20+E20+F20+G20+H20+I20+J20+K20+L20+M20+N20</f>
        <v>415</v>
      </c>
      <c r="C20" s="13">
        <f>C18+C17+C16+C15+C14+C13+C12+C11+C10+C9+C8+C7+C6+C5+C4</f>
        <v>58</v>
      </c>
      <c r="D20" s="13">
        <f t="shared" ref="D20:N20" si="4">D18+D17+D16+D15+D14+D13+D12+D11+D10+D9+D8+D7+D6+D5+D4</f>
        <v>24</v>
      </c>
      <c r="E20" s="13">
        <f t="shared" si="4"/>
        <v>37</v>
      </c>
      <c r="F20" s="13">
        <f t="shared" si="4"/>
        <v>26</v>
      </c>
      <c r="G20" s="13">
        <f t="shared" si="4"/>
        <v>46</v>
      </c>
      <c r="H20" s="13">
        <f t="shared" si="4"/>
        <v>65</v>
      </c>
      <c r="I20" s="13">
        <f t="shared" si="4"/>
        <v>37</v>
      </c>
      <c r="J20" s="13">
        <f t="shared" si="4"/>
        <v>41</v>
      </c>
      <c r="K20" s="13">
        <f t="shared" si="4"/>
        <v>24</v>
      </c>
      <c r="L20" s="13">
        <f t="shared" si="4"/>
        <v>23</v>
      </c>
      <c r="M20" s="13">
        <f t="shared" si="4"/>
        <v>5</v>
      </c>
      <c r="N20" s="13">
        <f t="shared" si="4"/>
        <v>29</v>
      </c>
    </row>
    <row r="21" spans="1:18" x14ac:dyDescent="0.25">
      <c r="A21" s="13" t="s">
        <v>58</v>
      </c>
      <c r="B21" s="13">
        <f>B20*10</f>
        <v>4150</v>
      </c>
    </row>
    <row r="22" spans="1:18" x14ac:dyDescent="0.25">
      <c r="A22" s="13" t="s">
        <v>59</v>
      </c>
      <c r="B22" s="13">
        <f>B4+B5+B6+B7+B8+B9+B10+B11+B12+B13+B14+B15+B16+B17+B18</f>
        <v>415</v>
      </c>
      <c r="M22" s="193" t="s">
        <v>46</v>
      </c>
      <c r="N22" s="193"/>
      <c r="O22" s="90">
        <f>O18+O17+O16+O15+O14+O13+O12+O11+O10+O9+O8+O7+O6+O5+O4</f>
        <v>4150</v>
      </c>
    </row>
    <row r="23" spans="1:18" x14ac:dyDescent="0.25">
      <c r="M23" s="91" t="s">
        <v>47</v>
      </c>
      <c r="N23" s="91"/>
      <c r="O23" s="90">
        <f>P4+P5+P6+P7+P8+P9+P10+P11+P12+P13+P14+P15+P16+P17+P18</f>
        <v>2490</v>
      </c>
    </row>
    <row r="24" spans="1:18" x14ac:dyDescent="0.25">
      <c r="M24" s="91" t="s">
        <v>53</v>
      </c>
      <c r="N24" s="91"/>
      <c r="O24" s="90">
        <f>Q4+Q5+Q6+Q7+Q8+Q9+Q10+Q11+Q12+Q13+Q14+Q15+Q16+Q17+Q18</f>
        <v>1660</v>
      </c>
    </row>
  </sheetData>
  <mergeCells count="1">
    <mergeCell ref="M22:N22"/>
  </mergeCells>
  <pageMargins left="0.7" right="0.7" top="0.75" bottom="0.75" header="0.3" footer="0.3"/>
  <pageSetup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workbookViewId="0">
      <selection activeCell="K3" sqref="K3"/>
    </sheetView>
  </sheetViews>
  <sheetFormatPr defaultColWidth="8.77734375" defaultRowHeight="13.2" x14ac:dyDescent="0.25"/>
  <cols>
    <col min="1" max="1" width="10.44140625" customWidth="1"/>
    <col min="2" max="2" width="17.44140625" customWidth="1"/>
    <col min="3" max="3" width="16.6640625" customWidth="1"/>
    <col min="4" max="4" width="12.109375" customWidth="1"/>
    <col min="5" max="9" width="13.109375" customWidth="1"/>
    <col min="10" max="10" width="14.33203125" customWidth="1"/>
    <col min="11" max="16" width="7.6640625" bestFit="1" customWidth="1"/>
    <col min="17" max="17" width="10" customWidth="1"/>
    <col min="18" max="18" width="14.77734375" customWidth="1"/>
    <col min="19" max="19" width="15.44140625" customWidth="1"/>
    <col min="20" max="20" width="12.77734375" customWidth="1"/>
    <col min="21" max="21" width="13.44140625" customWidth="1"/>
    <col min="22" max="22" width="15.77734375" customWidth="1"/>
    <col min="23" max="23" width="9.6640625" customWidth="1"/>
    <col min="24" max="24" width="14.109375" customWidth="1"/>
  </cols>
  <sheetData>
    <row r="1" spans="1:26" ht="13.8" thickBot="1" x14ac:dyDescent="0.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26" ht="47.4" thickBot="1" x14ac:dyDescent="0.3">
      <c r="A2" s="140" t="s">
        <v>94</v>
      </c>
      <c r="B2" s="141" t="s">
        <v>27</v>
      </c>
      <c r="C2" s="142" t="s">
        <v>106</v>
      </c>
      <c r="D2" s="143" t="s">
        <v>86</v>
      </c>
      <c r="E2" s="143" t="s">
        <v>121</v>
      </c>
      <c r="F2" s="143" t="s">
        <v>122</v>
      </c>
      <c r="G2" s="143" t="s">
        <v>123</v>
      </c>
      <c r="H2" s="143" t="s">
        <v>124</v>
      </c>
      <c r="I2" s="143" t="s">
        <v>107</v>
      </c>
      <c r="J2" s="146" t="s">
        <v>108</v>
      </c>
      <c r="K2" s="142" t="s">
        <v>109</v>
      </c>
      <c r="L2" s="143" t="s">
        <v>110</v>
      </c>
      <c r="M2" s="143" t="s">
        <v>111</v>
      </c>
      <c r="N2" s="143" t="s">
        <v>112</v>
      </c>
      <c r="O2" s="143" t="s">
        <v>113</v>
      </c>
      <c r="P2" s="143" t="s">
        <v>114</v>
      </c>
      <c r="Q2" s="141" t="s">
        <v>115</v>
      </c>
      <c r="R2" s="142" t="s">
        <v>108</v>
      </c>
      <c r="S2" s="143" t="s">
        <v>116</v>
      </c>
      <c r="T2" s="143" t="s">
        <v>117</v>
      </c>
      <c r="U2" s="143" t="s">
        <v>118</v>
      </c>
      <c r="V2" s="143" t="s">
        <v>125</v>
      </c>
      <c r="W2" s="143" t="s">
        <v>119</v>
      </c>
      <c r="X2" s="141" t="s">
        <v>120</v>
      </c>
      <c r="Y2" s="137"/>
      <c r="Z2" s="137"/>
    </row>
    <row r="3" spans="1:26" x14ac:dyDescent="0.25">
      <c r="A3" s="174"/>
      <c r="B3" s="175"/>
      <c r="C3" s="176"/>
      <c r="D3" s="169"/>
      <c r="E3" s="169"/>
      <c r="F3" s="169"/>
      <c r="G3" s="169"/>
      <c r="H3" s="169"/>
      <c r="I3" s="169"/>
      <c r="J3" s="145">
        <f>SUM(D3:I3)</f>
        <v>0</v>
      </c>
      <c r="K3" s="168"/>
      <c r="L3" s="169"/>
      <c r="M3" s="169"/>
      <c r="N3" s="169"/>
      <c r="O3" s="169"/>
      <c r="P3" s="169"/>
      <c r="Q3" s="154">
        <f>SUM(K3:P3)</f>
        <v>0</v>
      </c>
      <c r="R3" s="155">
        <f>SUM(D3:I3)</f>
        <v>0</v>
      </c>
      <c r="S3" s="156">
        <f>Q3+R3+C3</f>
        <v>0</v>
      </c>
      <c r="T3" s="157">
        <f>'Budget Summary'!C54</f>
        <v>346.66666666666669</v>
      </c>
      <c r="U3" s="156">
        <f>S3-T3</f>
        <v>-346.66666666666669</v>
      </c>
      <c r="V3" s="157">
        <f>IF(AND(U3&gt;0,U3&gt;C3),C3,U3)</f>
        <v>-346.66666666666669</v>
      </c>
      <c r="W3" s="156">
        <f>IF(U3-V3&gt;Q3,Q3,U3-V3)</f>
        <v>0</v>
      </c>
      <c r="X3" s="158">
        <f>U3-SUM(V3:W3)</f>
        <v>0</v>
      </c>
      <c r="Y3" s="138"/>
      <c r="Z3" s="138"/>
    </row>
    <row r="4" spans="1:26" x14ac:dyDescent="0.25">
      <c r="A4" s="177"/>
      <c r="B4" s="178"/>
      <c r="C4" s="179"/>
      <c r="D4" s="171"/>
      <c r="E4" s="171"/>
      <c r="F4" s="171"/>
      <c r="G4" s="171"/>
      <c r="H4" s="171"/>
      <c r="I4" s="171"/>
      <c r="J4" s="144">
        <f t="shared" ref="J4:J24" si="0">SUM(D4:I4)</f>
        <v>0</v>
      </c>
      <c r="K4" s="170"/>
      <c r="L4" s="171"/>
      <c r="M4" s="171"/>
      <c r="N4" s="171"/>
      <c r="O4" s="171"/>
      <c r="P4" s="171"/>
      <c r="Q4" s="154">
        <f t="shared" ref="Q4:Q24" si="1">SUM(K4:P4)</f>
        <v>0</v>
      </c>
      <c r="R4" s="159">
        <f t="shared" ref="R4:R24" si="2">SUM(D4:I4)</f>
        <v>0</v>
      </c>
      <c r="S4" s="160">
        <f t="shared" ref="S4:S24" si="3">Q4+R4+C4</f>
        <v>0</v>
      </c>
      <c r="T4" s="161">
        <f>'Budget Summary'!C55</f>
        <v>0</v>
      </c>
      <c r="U4" s="160">
        <f t="shared" ref="U4:U24" si="4">S4-T4</f>
        <v>0</v>
      </c>
      <c r="V4" s="161">
        <f t="shared" ref="V4:V24" si="5">IF(AND(U4&gt;0,U4&gt;C4),C4,U4)</f>
        <v>0</v>
      </c>
      <c r="W4" s="160">
        <f t="shared" ref="W4:W24" si="6">IF(U4-V4&gt;Q4,Q4,U4-V4)</f>
        <v>0</v>
      </c>
      <c r="X4" s="162">
        <f t="shared" ref="X4:X24" si="7">U4-SUM(V4:W4)</f>
        <v>0</v>
      </c>
      <c r="Y4" s="138"/>
      <c r="Z4" s="138"/>
    </row>
    <row r="5" spans="1:26" x14ac:dyDescent="0.25">
      <c r="A5" s="177"/>
      <c r="B5" s="178"/>
      <c r="C5" s="179"/>
      <c r="D5" s="171"/>
      <c r="E5" s="171"/>
      <c r="F5" s="171"/>
      <c r="G5" s="171"/>
      <c r="H5" s="171"/>
      <c r="I5" s="171"/>
      <c r="J5" s="144">
        <f t="shared" si="0"/>
        <v>0</v>
      </c>
      <c r="K5" s="170"/>
      <c r="L5" s="171"/>
      <c r="M5" s="171"/>
      <c r="N5" s="171"/>
      <c r="O5" s="171"/>
      <c r="P5" s="171"/>
      <c r="Q5" s="154">
        <f t="shared" si="1"/>
        <v>0</v>
      </c>
      <c r="R5" s="159">
        <f t="shared" si="2"/>
        <v>0</v>
      </c>
      <c r="S5" s="160">
        <f t="shared" si="3"/>
        <v>0</v>
      </c>
      <c r="T5" s="161">
        <f>'Budget Summary'!C56</f>
        <v>0</v>
      </c>
      <c r="U5" s="160">
        <f t="shared" si="4"/>
        <v>0</v>
      </c>
      <c r="V5" s="161">
        <f t="shared" si="5"/>
        <v>0</v>
      </c>
      <c r="W5" s="160">
        <f t="shared" si="6"/>
        <v>0</v>
      </c>
      <c r="X5" s="162">
        <f t="shared" si="7"/>
        <v>0</v>
      </c>
      <c r="Y5" s="138"/>
      <c r="Z5" s="138"/>
    </row>
    <row r="6" spans="1:26" x14ac:dyDescent="0.25">
      <c r="A6" s="177"/>
      <c r="B6" s="178"/>
      <c r="C6" s="179"/>
      <c r="D6" s="171"/>
      <c r="E6" s="171"/>
      <c r="F6" s="171"/>
      <c r="G6" s="171"/>
      <c r="H6" s="171"/>
      <c r="I6" s="171"/>
      <c r="J6" s="144">
        <f t="shared" si="0"/>
        <v>0</v>
      </c>
      <c r="K6" s="170"/>
      <c r="L6" s="171"/>
      <c r="M6" s="171"/>
      <c r="N6" s="171"/>
      <c r="O6" s="171"/>
      <c r="P6" s="171"/>
      <c r="Q6" s="154">
        <f t="shared" si="1"/>
        <v>0</v>
      </c>
      <c r="R6" s="159">
        <f t="shared" si="2"/>
        <v>0</v>
      </c>
      <c r="S6" s="160">
        <f t="shared" si="3"/>
        <v>0</v>
      </c>
      <c r="T6" s="161">
        <f>'Budget Summary'!C57</f>
        <v>0</v>
      </c>
      <c r="U6" s="160">
        <f t="shared" si="4"/>
        <v>0</v>
      </c>
      <c r="V6" s="161">
        <f t="shared" si="5"/>
        <v>0</v>
      </c>
      <c r="W6" s="160">
        <f t="shared" si="6"/>
        <v>0</v>
      </c>
      <c r="X6" s="162">
        <f t="shared" si="7"/>
        <v>0</v>
      </c>
      <c r="Y6" s="138"/>
      <c r="Z6" s="138"/>
    </row>
    <row r="7" spans="1:26" x14ac:dyDescent="0.25">
      <c r="A7" s="177"/>
      <c r="B7" s="178"/>
      <c r="C7" s="179"/>
      <c r="D7" s="171"/>
      <c r="E7" s="171"/>
      <c r="F7" s="171"/>
      <c r="G7" s="171"/>
      <c r="H7" s="171"/>
      <c r="I7" s="171"/>
      <c r="J7" s="144">
        <f t="shared" si="0"/>
        <v>0</v>
      </c>
      <c r="K7" s="170"/>
      <c r="L7" s="171"/>
      <c r="M7" s="171"/>
      <c r="N7" s="171"/>
      <c r="O7" s="171"/>
      <c r="P7" s="171"/>
      <c r="Q7" s="154">
        <f t="shared" si="1"/>
        <v>0</v>
      </c>
      <c r="R7" s="159">
        <f t="shared" si="2"/>
        <v>0</v>
      </c>
      <c r="S7" s="160">
        <f t="shared" si="3"/>
        <v>0</v>
      </c>
      <c r="T7" s="161">
        <f>'Budget Summary'!C58</f>
        <v>0</v>
      </c>
      <c r="U7" s="160">
        <f t="shared" si="4"/>
        <v>0</v>
      </c>
      <c r="V7" s="161">
        <f t="shared" si="5"/>
        <v>0</v>
      </c>
      <c r="W7" s="160">
        <f t="shared" si="6"/>
        <v>0</v>
      </c>
      <c r="X7" s="162">
        <f t="shared" si="7"/>
        <v>0</v>
      </c>
      <c r="Y7" s="138"/>
      <c r="Z7" s="138"/>
    </row>
    <row r="8" spans="1:26" x14ac:dyDescent="0.25">
      <c r="A8" s="177"/>
      <c r="B8" s="178"/>
      <c r="C8" s="179"/>
      <c r="D8" s="171"/>
      <c r="E8" s="171"/>
      <c r="F8" s="171"/>
      <c r="G8" s="171"/>
      <c r="H8" s="171"/>
      <c r="I8" s="171"/>
      <c r="J8" s="144">
        <f t="shared" si="0"/>
        <v>0</v>
      </c>
      <c r="K8" s="170"/>
      <c r="L8" s="171"/>
      <c r="M8" s="171"/>
      <c r="N8" s="171"/>
      <c r="O8" s="171"/>
      <c r="P8" s="171"/>
      <c r="Q8" s="154">
        <f t="shared" si="1"/>
        <v>0</v>
      </c>
      <c r="R8" s="159">
        <f t="shared" si="2"/>
        <v>0</v>
      </c>
      <c r="S8" s="160">
        <f t="shared" si="3"/>
        <v>0</v>
      </c>
      <c r="T8" s="161">
        <f>'Budget Summary'!C59</f>
        <v>0</v>
      </c>
      <c r="U8" s="160">
        <f t="shared" si="4"/>
        <v>0</v>
      </c>
      <c r="V8" s="161">
        <f t="shared" si="5"/>
        <v>0</v>
      </c>
      <c r="W8" s="160">
        <f t="shared" si="6"/>
        <v>0</v>
      </c>
      <c r="X8" s="162">
        <f t="shared" si="7"/>
        <v>0</v>
      </c>
      <c r="Y8" s="138"/>
      <c r="Z8" s="138"/>
    </row>
    <row r="9" spans="1:26" x14ac:dyDescent="0.25">
      <c r="A9" s="177"/>
      <c r="B9" s="178"/>
      <c r="C9" s="179"/>
      <c r="D9" s="171"/>
      <c r="E9" s="171"/>
      <c r="F9" s="171"/>
      <c r="G9" s="171"/>
      <c r="H9" s="171"/>
      <c r="I9" s="171"/>
      <c r="J9" s="144">
        <f t="shared" si="0"/>
        <v>0</v>
      </c>
      <c r="K9" s="170"/>
      <c r="L9" s="171"/>
      <c r="M9" s="171"/>
      <c r="N9" s="171"/>
      <c r="O9" s="171"/>
      <c r="P9" s="171"/>
      <c r="Q9" s="154">
        <f t="shared" si="1"/>
        <v>0</v>
      </c>
      <c r="R9" s="159">
        <f t="shared" si="2"/>
        <v>0</v>
      </c>
      <c r="S9" s="160">
        <f t="shared" si="3"/>
        <v>0</v>
      </c>
      <c r="T9" s="161">
        <f>'Budget Summary'!C60</f>
        <v>0</v>
      </c>
      <c r="U9" s="160">
        <f t="shared" si="4"/>
        <v>0</v>
      </c>
      <c r="V9" s="161">
        <f t="shared" si="5"/>
        <v>0</v>
      </c>
      <c r="W9" s="160">
        <f t="shared" si="6"/>
        <v>0</v>
      </c>
      <c r="X9" s="162">
        <f t="shared" si="7"/>
        <v>0</v>
      </c>
      <c r="Y9" s="138"/>
      <c r="Z9" s="138"/>
    </row>
    <row r="10" spans="1:26" x14ac:dyDescent="0.25">
      <c r="A10" s="177"/>
      <c r="B10" s="178"/>
      <c r="C10" s="179"/>
      <c r="D10" s="171"/>
      <c r="E10" s="171"/>
      <c r="F10" s="171"/>
      <c r="G10" s="171"/>
      <c r="H10" s="171"/>
      <c r="I10" s="171"/>
      <c r="J10" s="144">
        <f t="shared" si="0"/>
        <v>0</v>
      </c>
      <c r="K10" s="170"/>
      <c r="L10" s="171"/>
      <c r="M10" s="171"/>
      <c r="N10" s="171"/>
      <c r="O10" s="171"/>
      <c r="P10" s="171"/>
      <c r="Q10" s="154">
        <f t="shared" si="1"/>
        <v>0</v>
      </c>
      <c r="R10" s="159">
        <f t="shared" si="2"/>
        <v>0</v>
      </c>
      <c r="S10" s="160">
        <f t="shared" si="3"/>
        <v>0</v>
      </c>
      <c r="T10" s="161">
        <f>'Budget Summary'!C61</f>
        <v>0</v>
      </c>
      <c r="U10" s="160">
        <f t="shared" si="4"/>
        <v>0</v>
      </c>
      <c r="V10" s="161">
        <f t="shared" si="5"/>
        <v>0</v>
      </c>
      <c r="W10" s="160">
        <f t="shared" si="6"/>
        <v>0</v>
      </c>
      <c r="X10" s="162">
        <f t="shared" si="7"/>
        <v>0</v>
      </c>
      <c r="Y10" s="138"/>
      <c r="Z10" s="138"/>
    </row>
    <row r="11" spans="1:26" x14ac:dyDescent="0.25">
      <c r="A11" s="177"/>
      <c r="B11" s="178"/>
      <c r="C11" s="179"/>
      <c r="D11" s="171"/>
      <c r="E11" s="171"/>
      <c r="F11" s="171"/>
      <c r="G11" s="171"/>
      <c r="H11" s="171"/>
      <c r="I11" s="171"/>
      <c r="J11" s="144">
        <f t="shared" si="0"/>
        <v>0</v>
      </c>
      <c r="K11" s="170"/>
      <c r="L11" s="171"/>
      <c r="M11" s="171"/>
      <c r="N11" s="171"/>
      <c r="O11" s="171"/>
      <c r="P11" s="171"/>
      <c r="Q11" s="154">
        <f t="shared" si="1"/>
        <v>0</v>
      </c>
      <c r="R11" s="159">
        <f t="shared" si="2"/>
        <v>0</v>
      </c>
      <c r="S11" s="160">
        <f t="shared" si="3"/>
        <v>0</v>
      </c>
      <c r="T11" s="161">
        <f>'Budget Summary'!C62</f>
        <v>0</v>
      </c>
      <c r="U11" s="160">
        <f t="shared" si="4"/>
        <v>0</v>
      </c>
      <c r="V11" s="161">
        <f t="shared" si="5"/>
        <v>0</v>
      </c>
      <c r="W11" s="160">
        <f t="shared" si="6"/>
        <v>0</v>
      </c>
      <c r="X11" s="162">
        <f t="shared" si="7"/>
        <v>0</v>
      </c>
      <c r="Y11" s="138"/>
      <c r="Z11" s="138"/>
    </row>
    <row r="12" spans="1:26" x14ac:dyDescent="0.25">
      <c r="A12" s="177"/>
      <c r="B12" s="178"/>
      <c r="C12" s="179"/>
      <c r="D12" s="171"/>
      <c r="E12" s="171"/>
      <c r="F12" s="171"/>
      <c r="G12" s="171"/>
      <c r="H12" s="171"/>
      <c r="I12" s="171"/>
      <c r="J12" s="144">
        <f t="shared" si="0"/>
        <v>0</v>
      </c>
      <c r="K12" s="170"/>
      <c r="L12" s="171"/>
      <c r="M12" s="171"/>
      <c r="N12" s="171"/>
      <c r="O12" s="171"/>
      <c r="P12" s="171"/>
      <c r="Q12" s="154">
        <f t="shared" si="1"/>
        <v>0</v>
      </c>
      <c r="R12" s="159">
        <f t="shared" si="2"/>
        <v>0</v>
      </c>
      <c r="S12" s="160">
        <f t="shared" si="3"/>
        <v>0</v>
      </c>
      <c r="T12" s="161">
        <f>'Budget Summary'!C63</f>
        <v>0</v>
      </c>
      <c r="U12" s="160">
        <f t="shared" si="4"/>
        <v>0</v>
      </c>
      <c r="V12" s="161">
        <f t="shared" si="5"/>
        <v>0</v>
      </c>
      <c r="W12" s="160">
        <f t="shared" si="6"/>
        <v>0</v>
      </c>
      <c r="X12" s="162">
        <f t="shared" si="7"/>
        <v>0</v>
      </c>
      <c r="Y12" s="138"/>
      <c r="Z12" s="138"/>
    </row>
    <row r="13" spans="1:26" x14ac:dyDescent="0.25">
      <c r="A13" s="177"/>
      <c r="B13" s="178"/>
      <c r="C13" s="179"/>
      <c r="D13" s="171"/>
      <c r="E13" s="171"/>
      <c r="F13" s="171"/>
      <c r="G13" s="171"/>
      <c r="H13" s="171"/>
      <c r="I13" s="171"/>
      <c r="J13" s="144">
        <f t="shared" si="0"/>
        <v>0</v>
      </c>
      <c r="K13" s="170"/>
      <c r="L13" s="171"/>
      <c r="M13" s="171"/>
      <c r="N13" s="171"/>
      <c r="O13" s="171"/>
      <c r="P13" s="171"/>
      <c r="Q13" s="154">
        <f t="shared" si="1"/>
        <v>0</v>
      </c>
      <c r="R13" s="159">
        <f t="shared" si="2"/>
        <v>0</v>
      </c>
      <c r="S13" s="160">
        <f t="shared" si="3"/>
        <v>0</v>
      </c>
      <c r="T13" s="161">
        <f>'Budget Summary'!C64</f>
        <v>0</v>
      </c>
      <c r="U13" s="160">
        <f t="shared" si="4"/>
        <v>0</v>
      </c>
      <c r="V13" s="161">
        <f t="shared" si="5"/>
        <v>0</v>
      </c>
      <c r="W13" s="160">
        <f t="shared" si="6"/>
        <v>0</v>
      </c>
      <c r="X13" s="162">
        <f t="shared" si="7"/>
        <v>0</v>
      </c>
      <c r="Y13" s="138"/>
      <c r="Z13" s="138"/>
    </row>
    <row r="14" spans="1:26" x14ac:dyDescent="0.25">
      <c r="A14" s="177"/>
      <c r="B14" s="178"/>
      <c r="C14" s="179"/>
      <c r="D14" s="171"/>
      <c r="E14" s="171"/>
      <c r="F14" s="171"/>
      <c r="G14" s="171"/>
      <c r="H14" s="171"/>
      <c r="I14" s="171"/>
      <c r="J14" s="144">
        <f t="shared" si="0"/>
        <v>0</v>
      </c>
      <c r="K14" s="170"/>
      <c r="L14" s="171"/>
      <c r="M14" s="171"/>
      <c r="N14" s="171"/>
      <c r="O14" s="171"/>
      <c r="P14" s="171"/>
      <c r="Q14" s="154">
        <f t="shared" si="1"/>
        <v>0</v>
      </c>
      <c r="R14" s="159">
        <f t="shared" si="2"/>
        <v>0</v>
      </c>
      <c r="S14" s="160">
        <f t="shared" si="3"/>
        <v>0</v>
      </c>
      <c r="T14" s="161">
        <f>'Budget Summary'!C65</f>
        <v>0</v>
      </c>
      <c r="U14" s="160">
        <f t="shared" si="4"/>
        <v>0</v>
      </c>
      <c r="V14" s="161">
        <f t="shared" si="5"/>
        <v>0</v>
      </c>
      <c r="W14" s="160">
        <f t="shared" si="6"/>
        <v>0</v>
      </c>
      <c r="X14" s="162">
        <f t="shared" si="7"/>
        <v>0</v>
      </c>
      <c r="Y14" s="138"/>
      <c r="Z14" s="138"/>
    </row>
    <row r="15" spans="1:26" x14ac:dyDescent="0.25">
      <c r="A15" s="177"/>
      <c r="B15" s="178"/>
      <c r="C15" s="179"/>
      <c r="D15" s="171"/>
      <c r="E15" s="171"/>
      <c r="F15" s="171"/>
      <c r="G15" s="171"/>
      <c r="H15" s="171"/>
      <c r="I15" s="171"/>
      <c r="J15" s="144">
        <f t="shared" si="0"/>
        <v>0</v>
      </c>
      <c r="K15" s="170"/>
      <c r="L15" s="171"/>
      <c r="M15" s="171"/>
      <c r="N15" s="171"/>
      <c r="O15" s="171"/>
      <c r="P15" s="171"/>
      <c r="Q15" s="154">
        <f t="shared" si="1"/>
        <v>0</v>
      </c>
      <c r="R15" s="159">
        <f t="shared" si="2"/>
        <v>0</v>
      </c>
      <c r="S15" s="160">
        <f t="shared" si="3"/>
        <v>0</v>
      </c>
      <c r="T15" s="161">
        <f>'Budget Summary'!C66</f>
        <v>0</v>
      </c>
      <c r="U15" s="160">
        <f t="shared" si="4"/>
        <v>0</v>
      </c>
      <c r="V15" s="161">
        <f t="shared" si="5"/>
        <v>0</v>
      </c>
      <c r="W15" s="160">
        <f t="shared" si="6"/>
        <v>0</v>
      </c>
      <c r="X15" s="162">
        <f t="shared" si="7"/>
        <v>0</v>
      </c>
      <c r="Y15" s="138"/>
      <c r="Z15" s="138"/>
    </row>
    <row r="16" spans="1:26" x14ac:dyDescent="0.25">
      <c r="A16" s="177"/>
      <c r="B16" s="178"/>
      <c r="C16" s="179"/>
      <c r="D16" s="171"/>
      <c r="E16" s="171"/>
      <c r="F16" s="171"/>
      <c r="G16" s="171"/>
      <c r="H16" s="171"/>
      <c r="I16" s="171"/>
      <c r="J16" s="144">
        <f t="shared" si="0"/>
        <v>0</v>
      </c>
      <c r="K16" s="170"/>
      <c r="L16" s="171"/>
      <c r="M16" s="171"/>
      <c r="N16" s="171"/>
      <c r="O16" s="171"/>
      <c r="P16" s="171"/>
      <c r="Q16" s="154">
        <f t="shared" si="1"/>
        <v>0</v>
      </c>
      <c r="R16" s="159">
        <f t="shared" si="2"/>
        <v>0</v>
      </c>
      <c r="S16" s="160">
        <f t="shared" si="3"/>
        <v>0</v>
      </c>
      <c r="T16" s="161">
        <f>'Budget Summary'!C67</f>
        <v>0</v>
      </c>
      <c r="U16" s="160">
        <f t="shared" si="4"/>
        <v>0</v>
      </c>
      <c r="V16" s="161">
        <f t="shared" si="5"/>
        <v>0</v>
      </c>
      <c r="W16" s="160">
        <f t="shared" si="6"/>
        <v>0</v>
      </c>
      <c r="X16" s="162">
        <f t="shared" si="7"/>
        <v>0</v>
      </c>
      <c r="Y16" s="138"/>
      <c r="Z16" s="138"/>
    </row>
    <row r="17" spans="1:26" x14ac:dyDescent="0.25">
      <c r="A17" s="177"/>
      <c r="B17" s="178"/>
      <c r="C17" s="179"/>
      <c r="D17" s="171"/>
      <c r="E17" s="171"/>
      <c r="F17" s="171"/>
      <c r="G17" s="171"/>
      <c r="H17" s="171"/>
      <c r="I17" s="171"/>
      <c r="J17" s="144">
        <f t="shared" si="0"/>
        <v>0</v>
      </c>
      <c r="K17" s="170"/>
      <c r="L17" s="171"/>
      <c r="M17" s="171"/>
      <c r="N17" s="171"/>
      <c r="O17" s="171"/>
      <c r="P17" s="171"/>
      <c r="Q17" s="154">
        <f t="shared" si="1"/>
        <v>0</v>
      </c>
      <c r="R17" s="159">
        <f t="shared" si="2"/>
        <v>0</v>
      </c>
      <c r="S17" s="160">
        <f t="shared" si="3"/>
        <v>0</v>
      </c>
      <c r="T17" s="161">
        <f>'Budget Summary'!C68</f>
        <v>0</v>
      </c>
      <c r="U17" s="160">
        <f t="shared" si="4"/>
        <v>0</v>
      </c>
      <c r="V17" s="161">
        <f t="shared" si="5"/>
        <v>0</v>
      </c>
      <c r="W17" s="160">
        <f t="shared" si="6"/>
        <v>0</v>
      </c>
      <c r="X17" s="162">
        <f t="shared" si="7"/>
        <v>0</v>
      </c>
      <c r="Y17" s="138"/>
      <c r="Z17" s="138"/>
    </row>
    <row r="18" spans="1:26" x14ac:dyDescent="0.25">
      <c r="A18" s="177"/>
      <c r="B18" s="178"/>
      <c r="C18" s="179"/>
      <c r="D18" s="171"/>
      <c r="E18" s="171"/>
      <c r="F18" s="171"/>
      <c r="G18" s="171"/>
      <c r="H18" s="171"/>
      <c r="I18" s="171"/>
      <c r="J18" s="144">
        <f t="shared" si="0"/>
        <v>0</v>
      </c>
      <c r="K18" s="170"/>
      <c r="L18" s="171"/>
      <c r="M18" s="171"/>
      <c r="N18" s="171"/>
      <c r="O18" s="171"/>
      <c r="P18" s="171"/>
      <c r="Q18" s="154">
        <f t="shared" si="1"/>
        <v>0</v>
      </c>
      <c r="R18" s="159">
        <f t="shared" si="2"/>
        <v>0</v>
      </c>
      <c r="S18" s="160">
        <f t="shared" si="3"/>
        <v>0</v>
      </c>
      <c r="T18" s="161">
        <f>'Budget Summary'!C69</f>
        <v>0</v>
      </c>
      <c r="U18" s="160">
        <f t="shared" si="4"/>
        <v>0</v>
      </c>
      <c r="V18" s="161">
        <f t="shared" si="5"/>
        <v>0</v>
      </c>
      <c r="W18" s="160">
        <f t="shared" si="6"/>
        <v>0</v>
      </c>
      <c r="X18" s="162">
        <f t="shared" si="7"/>
        <v>0</v>
      </c>
      <c r="Y18" s="138"/>
      <c r="Z18" s="138"/>
    </row>
    <row r="19" spans="1:26" x14ac:dyDescent="0.25">
      <c r="A19" s="177"/>
      <c r="B19" s="178"/>
      <c r="C19" s="179"/>
      <c r="D19" s="171"/>
      <c r="E19" s="171"/>
      <c r="F19" s="171"/>
      <c r="G19" s="171"/>
      <c r="H19" s="171"/>
      <c r="I19" s="171"/>
      <c r="J19" s="144">
        <f t="shared" si="0"/>
        <v>0</v>
      </c>
      <c r="K19" s="170"/>
      <c r="L19" s="171"/>
      <c r="M19" s="171"/>
      <c r="N19" s="171"/>
      <c r="O19" s="171"/>
      <c r="P19" s="171"/>
      <c r="Q19" s="154">
        <f t="shared" si="1"/>
        <v>0</v>
      </c>
      <c r="R19" s="159">
        <f t="shared" si="2"/>
        <v>0</v>
      </c>
      <c r="S19" s="160">
        <f t="shared" si="3"/>
        <v>0</v>
      </c>
      <c r="T19" s="161">
        <f>'Budget Summary'!C70</f>
        <v>0</v>
      </c>
      <c r="U19" s="160">
        <f t="shared" si="4"/>
        <v>0</v>
      </c>
      <c r="V19" s="161">
        <f t="shared" si="5"/>
        <v>0</v>
      </c>
      <c r="W19" s="160">
        <f t="shared" si="6"/>
        <v>0</v>
      </c>
      <c r="X19" s="162">
        <f t="shared" si="7"/>
        <v>0</v>
      </c>
      <c r="Y19" s="138"/>
      <c r="Z19" s="138"/>
    </row>
    <row r="20" spans="1:26" x14ac:dyDescent="0.25">
      <c r="A20" s="177"/>
      <c r="B20" s="178"/>
      <c r="C20" s="179"/>
      <c r="D20" s="171"/>
      <c r="E20" s="171"/>
      <c r="F20" s="171"/>
      <c r="G20" s="171"/>
      <c r="H20" s="171"/>
      <c r="I20" s="171"/>
      <c r="J20" s="144">
        <f t="shared" si="0"/>
        <v>0</v>
      </c>
      <c r="K20" s="170"/>
      <c r="L20" s="171"/>
      <c r="M20" s="171"/>
      <c r="N20" s="171"/>
      <c r="O20" s="171"/>
      <c r="P20" s="171"/>
      <c r="Q20" s="154">
        <f t="shared" si="1"/>
        <v>0</v>
      </c>
      <c r="R20" s="159">
        <f t="shared" si="2"/>
        <v>0</v>
      </c>
      <c r="S20" s="160">
        <f t="shared" si="3"/>
        <v>0</v>
      </c>
      <c r="T20" s="161">
        <f>'Budget Summary'!C71</f>
        <v>0</v>
      </c>
      <c r="U20" s="160">
        <f t="shared" si="4"/>
        <v>0</v>
      </c>
      <c r="V20" s="161">
        <f t="shared" si="5"/>
        <v>0</v>
      </c>
      <c r="W20" s="160">
        <f t="shared" si="6"/>
        <v>0</v>
      </c>
      <c r="X20" s="162">
        <f t="shared" si="7"/>
        <v>0</v>
      </c>
      <c r="Y20" s="138"/>
      <c r="Z20" s="138"/>
    </row>
    <row r="21" spans="1:26" x14ac:dyDescent="0.25">
      <c r="A21" s="177"/>
      <c r="B21" s="178"/>
      <c r="C21" s="179"/>
      <c r="D21" s="171"/>
      <c r="E21" s="171"/>
      <c r="F21" s="171"/>
      <c r="G21" s="171"/>
      <c r="H21" s="171"/>
      <c r="I21" s="171"/>
      <c r="J21" s="144">
        <f t="shared" si="0"/>
        <v>0</v>
      </c>
      <c r="K21" s="170"/>
      <c r="L21" s="171"/>
      <c r="M21" s="171"/>
      <c r="N21" s="171"/>
      <c r="O21" s="171"/>
      <c r="P21" s="171"/>
      <c r="Q21" s="154">
        <f t="shared" si="1"/>
        <v>0</v>
      </c>
      <c r="R21" s="159">
        <f t="shared" si="2"/>
        <v>0</v>
      </c>
      <c r="S21" s="160">
        <f t="shared" si="3"/>
        <v>0</v>
      </c>
      <c r="T21" s="161">
        <f>'Budget Summary'!C72</f>
        <v>0</v>
      </c>
      <c r="U21" s="160">
        <f t="shared" si="4"/>
        <v>0</v>
      </c>
      <c r="V21" s="161">
        <f t="shared" si="5"/>
        <v>0</v>
      </c>
      <c r="W21" s="160">
        <f t="shared" si="6"/>
        <v>0</v>
      </c>
      <c r="X21" s="162">
        <f t="shared" si="7"/>
        <v>0</v>
      </c>
      <c r="Y21" s="138"/>
      <c r="Z21" s="138"/>
    </row>
    <row r="22" spans="1:26" x14ac:dyDescent="0.25">
      <c r="A22" s="177"/>
      <c r="B22" s="178"/>
      <c r="C22" s="179"/>
      <c r="D22" s="171"/>
      <c r="E22" s="171"/>
      <c r="F22" s="171"/>
      <c r="G22" s="171"/>
      <c r="H22" s="171"/>
      <c r="I22" s="171"/>
      <c r="J22" s="144">
        <f t="shared" si="0"/>
        <v>0</v>
      </c>
      <c r="K22" s="170"/>
      <c r="L22" s="171"/>
      <c r="M22" s="171"/>
      <c r="N22" s="171"/>
      <c r="O22" s="171"/>
      <c r="P22" s="171"/>
      <c r="Q22" s="154">
        <f t="shared" si="1"/>
        <v>0</v>
      </c>
      <c r="R22" s="159">
        <f t="shared" si="2"/>
        <v>0</v>
      </c>
      <c r="S22" s="160">
        <f t="shared" si="3"/>
        <v>0</v>
      </c>
      <c r="T22" s="161">
        <f>'Budget Summary'!C73</f>
        <v>0</v>
      </c>
      <c r="U22" s="160">
        <f t="shared" si="4"/>
        <v>0</v>
      </c>
      <c r="V22" s="161">
        <f t="shared" si="5"/>
        <v>0</v>
      </c>
      <c r="W22" s="160">
        <f t="shared" si="6"/>
        <v>0</v>
      </c>
      <c r="X22" s="162">
        <f t="shared" si="7"/>
        <v>0</v>
      </c>
      <c r="Y22" s="138"/>
      <c r="Z22" s="138"/>
    </row>
    <row r="23" spans="1:26" x14ac:dyDescent="0.25">
      <c r="A23" s="177"/>
      <c r="B23" s="178"/>
      <c r="C23" s="179"/>
      <c r="D23" s="171"/>
      <c r="E23" s="171"/>
      <c r="F23" s="171"/>
      <c r="G23" s="171"/>
      <c r="H23" s="171"/>
      <c r="I23" s="171"/>
      <c r="J23" s="144">
        <f t="shared" si="0"/>
        <v>0</v>
      </c>
      <c r="K23" s="170"/>
      <c r="L23" s="171"/>
      <c r="M23" s="171"/>
      <c r="N23" s="171"/>
      <c r="O23" s="171"/>
      <c r="P23" s="171"/>
      <c r="Q23" s="154">
        <f t="shared" si="1"/>
        <v>0</v>
      </c>
      <c r="R23" s="159">
        <f t="shared" si="2"/>
        <v>0</v>
      </c>
      <c r="S23" s="160">
        <f t="shared" si="3"/>
        <v>0</v>
      </c>
      <c r="T23" s="161">
        <f>'Budget Summary'!C74</f>
        <v>0</v>
      </c>
      <c r="U23" s="160">
        <f t="shared" si="4"/>
        <v>0</v>
      </c>
      <c r="V23" s="161">
        <f t="shared" si="5"/>
        <v>0</v>
      </c>
      <c r="W23" s="160">
        <f t="shared" si="6"/>
        <v>0</v>
      </c>
      <c r="X23" s="162">
        <f t="shared" si="7"/>
        <v>0</v>
      </c>
      <c r="Y23" s="138"/>
      <c r="Z23" s="138"/>
    </row>
    <row r="24" spans="1:26" ht="13.8" thickBot="1" x14ac:dyDescent="0.3">
      <c r="A24" s="180"/>
      <c r="B24" s="181"/>
      <c r="C24" s="182"/>
      <c r="D24" s="173"/>
      <c r="E24" s="173"/>
      <c r="F24" s="173"/>
      <c r="G24" s="173"/>
      <c r="H24" s="173"/>
      <c r="I24" s="173"/>
      <c r="J24" s="144">
        <f t="shared" si="0"/>
        <v>0</v>
      </c>
      <c r="K24" s="172"/>
      <c r="L24" s="173"/>
      <c r="M24" s="173"/>
      <c r="N24" s="173"/>
      <c r="O24" s="173"/>
      <c r="P24" s="173"/>
      <c r="Q24" s="163">
        <f t="shared" si="1"/>
        <v>0</v>
      </c>
      <c r="R24" s="164">
        <f t="shared" si="2"/>
        <v>0</v>
      </c>
      <c r="S24" s="165">
        <f t="shared" si="3"/>
        <v>0</v>
      </c>
      <c r="T24" s="166">
        <f>'Budget Summary'!C75</f>
        <v>0</v>
      </c>
      <c r="U24" s="165">
        <f t="shared" si="4"/>
        <v>0</v>
      </c>
      <c r="V24" s="166">
        <f t="shared" si="5"/>
        <v>0</v>
      </c>
      <c r="W24" s="165">
        <f t="shared" si="6"/>
        <v>0</v>
      </c>
      <c r="X24" s="167">
        <f t="shared" si="7"/>
        <v>0</v>
      </c>
      <c r="Y24" s="138"/>
      <c r="Z24" s="138"/>
    </row>
    <row r="25" spans="1:26" ht="15" thickBot="1" x14ac:dyDescent="0.35">
      <c r="A25" s="138"/>
      <c r="B25" s="153" t="s">
        <v>29</v>
      </c>
      <c r="C25" s="147">
        <f>SUM(C3:C24)</f>
        <v>0</v>
      </c>
      <c r="D25" s="148">
        <f t="shared" ref="D25:X25" si="8">SUM(D3:D24)</f>
        <v>0</v>
      </c>
      <c r="E25" s="148">
        <f t="shared" si="8"/>
        <v>0</v>
      </c>
      <c r="F25" s="148">
        <f t="shared" si="8"/>
        <v>0</v>
      </c>
      <c r="G25" s="148">
        <f t="shared" si="8"/>
        <v>0</v>
      </c>
      <c r="H25" s="148">
        <f t="shared" si="8"/>
        <v>0</v>
      </c>
      <c r="I25" s="148">
        <f t="shared" si="8"/>
        <v>0</v>
      </c>
      <c r="J25" s="149">
        <f t="shared" si="8"/>
        <v>0</v>
      </c>
      <c r="K25" s="150">
        <f t="shared" si="8"/>
        <v>0</v>
      </c>
      <c r="L25" s="150">
        <f t="shared" si="8"/>
        <v>0</v>
      </c>
      <c r="M25" s="150">
        <f t="shared" si="8"/>
        <v>0</v>
      </c>
      <c r="N25" s="150">
        <f t="shared" si="8"/>
        <v>0</v>
      </c>
      <c r="O25" s="150">
        <f t="shared" si="8"/>
        <v>0</v>
      </c>
      <c r="P25" s="150">
        <f t="shared" si="8"/>
        <v>0</v>
      </c>
      <c r="Q25" s="151">
        <f t="shared" si="8"/>
        <v>0</v>
      </c>
      <c r="R25" s="152">
        <f t="shared" si="8"/>
        <v>0</v>
      </c>
      <c r="S25" s="150">
        <f t="shared" si="8"/>
        <v>0</v>
      </c>
      <c r="T25" s="150">
        <f t="shared" si="8"/>
        <v>346.66666666666669</v>
      </c>
      <c r="U25" s="150">
        <f t="shared" si="8"/>
        <v>-346.66666666666669</v>
      </c>
      <c r="V25" s="150">
        <f t="shared" si="8"/>
        <v>-346.66666666666669</v>
      </c>
      <c r="W25" s="150">
        <f t="shared" si="8"/>
        <v>0</v>
      </c>
      <c r="X25" s="151">
        <f t="shared" si="8"/>
        <v>0</v>
      </c>
      <c r="Y25" s="138"/>
      <c r="Z25" s="138"/>
    </row>
    <row r="26" spans="1:26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</row>
    <row r="27" spans="1:26" ht="14.4" x14ac:dyDescent="0.3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9"/>
      <c r="T27" s="139"/>
      <c r="U27" s="138"/>
      <c r="V27" s="138"/>
      <c r="W27" s="138"/>
      <c r="X27" s="138"/>
      <c r="Y27" s="138"/>
      <c r="Z27" s="138"/>
    </row>
    <row r="28" spans="1:26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</row>
    <row r="29" spans="1:26" ht="14.4" x14ac:dyDescent="0.3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9"/>
      <c r="T29" s="139"/>
      <c r="U29" s="139"/>
      <c r="V29" s="138"/>
      <c r="W29" s="138"/>
      <c r="X29" s="138"/>
      <c r="Y29" s="138"/>
      <c r="Z29" s="138"/>
    </row>
    <row r="30" spans="1:26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</row>
    <row r="31" spans="1:26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</row>
    <row r="32" spans="1:26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</row>
    <row r="33" spans="1:26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</row>
    <row r="34" spans="1:26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</row>
    <row r="35" spans="1:26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</row>
    <row r="36" spans="1:26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</row>
    <row r="37" spans="1:26" x14ac:dyDescent="0.2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</row>
    <row r="38" spans="1:26" x14ac:dyDescent="0.2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</row>
    <row r="39" spans="1:26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</row>
    <row r="41" spans="1:26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</row>
    <row r="43" spans="1:26" x14ac:dyDescent="0.2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</row>
    <row r="44" spans="1:26" x14ac:dyDescent="0.2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</row>
    <row r="45" spans="1:26" x14ac:dyDescent="0.2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</row>
    <row r="46" spans="1:26" x14ac:dyDescent="0.2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</row>
    <row r="47" spans="1:26" x14ac:dyDescent="0.2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</row>
    <row r="48" spans="1:26" x14ac:dyDescent="0.2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</row>
    <row r="49" spans="1:26" x14ac:dyDescent="0.2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</row>
    <row r="50" spans="1:26" x14ac:dyDescent="0.2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</row>
    <row r="51" spans="1:26" x14ac:dyDescent="0.25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</row>
    <row r="52" spans="1:26" x14ac:dyDescent="0.25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</row>
    <row r="53" spans="1:26" x14ac:dyDescent="0.25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</row>
    <row r="54" spans="1:26" x14ac:dyDescent="0.25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</row>
    <row r="55" spans="1:26" x14ac:dyDescent="0.25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</row>
    <row r="56" spans="1:26" x14ac:dyDescent="0.25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</row>
    <row r="57" spans="1:26" x14ac:dyDescent="0.25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</row>
    <row r="58" spans="1:26" x14ac:dyDescent="0.25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</row>
    <row r="59" spans="1:26" x14ac:dyDescent="0.25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</row>
    <row r="60" spans="1:26" x14ac:dyDescent="0.25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</row>
    <row r="61" spans="1:26" x14ac:dyDescent="0.25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</row>
    <row r="62" spans="1:26" x14ac:dyDescent="0.25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</row>
    <row r="63" spans="1:26" x14ac:dyDescent="0.25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</row>
    <row r="64" spans="1:26" x14ac:dyDescent="0.25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</row>
    <row r="65" spans="1:26" x14ac:dyDescent="0.25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</row>
    <row r="66" spans="1:26" x14ac:dyDescent="0.25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</row>
    <row r="67" spans="1:26" x14ac:dyDescent="0.25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</row>
    <row r="68" spans="1:26" x14ac:dyDescent="0.25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</row>
    <row r="69" spans="1:26" x14ac:dyDescent="0.25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</row>
    <row r="70" spans="1:26" x14ac:dyDescent="0.25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</row>
    <row r="71" spans="1:26" x14ac:dyDescent="0.2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</row>
    <row r="72" spans="1:26" x14ac:dyDescent="0.25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</row>
    <row r="73" spans="1:26" x14ac:dyDescent="0.25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</row>
    <row r="74" spans="1:26" x14ac:dyDescent="0.25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</row>
    <row r="75" spans="1:26" x14ac:dyDescent="0.25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</row>
    <row r="76" spans="1:26" x14ac:dyDescent="0.25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</row>
    <row r="77" spans="1:26" x14ac:dyDescent="0.25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</row>
    <row r="78" spans="1:26" x14ac:dyDescent="0.25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</row>
    <row r="79" spans="1:26" x14ac:dyDescent="0.25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</row>
    <row r="80" spans="1:26" x14ac:dyDescent="0.25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</row>
    <row r="81" spans="1:26" x14ac:dyDescent="0.25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</row>
    <row r="82" spans="1:26" x14ac:dyDescent="0.25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</row>
    <row r="83" spans="1:26" x14ac:dyDescent="0.25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</row>
    <row r="84" spans="1:26" x14ac:dyDescent="0.25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</row>
    <row r="85" spans="1:26" x14ac:dyDescent="0.25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</row>
    <row r="86" spans="1:26" x14ac:dyDescent="0.25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</row>
    <row r="87" spans="1:26" x14ac:dyDescent="0.25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</row>
    <row r="88" spans="1:26" x14ac:dyDescent="0.25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</row>
    <row r="89" spans="1:26" x14ac:dyDescent="0.25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</row>
    <row r="90" spans="1:26" x14ac:dyDescent="0.25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</row>
    <row r="91" spans="1:26" x14ac:dyDescent="0.25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</row>
    <row r="92" spans="1:26" x14ac:dyDescent="0.25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</row>
    <row r="93" spans="1:26" x14ac:dyDescent="0.25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</row>
    <row r="94" spans="1:26" x14ac:dyDescent="0.25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</row>
    <row r="95" spans="1:26" x14ac:dyDescent="0.25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</row>
    <row r="96" spans="1:26" x14ac:dyDescent="0.25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</row>
    <row r="97" spans="1:26" x14ac:dyDescent="0.25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</row>
    <row r="98" spans="1:26" x14ac:dyDescent="0.25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</row>
    <row r="99" spans="1:26" x14ac:dyDescent="0.25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</row>
    <row r="100" spans="1:26" x14ac:dyDescent="0.25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</row>
    <row r="101" spans="1:26" x14ac:dyDescent="0.25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</row>
    <row r="102" spans="1:26" x14ac:dyDescent="0.25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</row>
    <row r="103" spans="1:26" x14ac:dyDescent="0.25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</row>
    <row r="104" spans="1:26" x14ac:dyDescent="0.25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</row>
    <row r="105" spans="1:26" x14ac:dyDescent="0.25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</row>
    <row r="106" spans="1:26" x14ac:dyDescent="0.25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</row>
    <row r="107" spans="1:26" x14ac:dyDescent="0.25">
      <c r="A107" s="138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</row>
    <row r="108" spans="1:26" x14ac:dyDescent="0.25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</row>
    <row r="109" spans="1:26" x14ac:dyDescent="0.25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</row>
    <row r="110" spans="1:26" x14ac:dyDescent="0.25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</row>
    <row r="111" spans="1:26" x14ac:dyDescent="0.25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</row>
    <row r="112" spans="1:26" x14ac:dyDescent="0.25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</row>
    <row r="113" spans="1:26" x14ac:dyDescent="0.25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</row>
    <row r="114" spans="1:26" x14ac:dyDescent="0.25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</row>
    <row r="115" spans="1:26" x14ac:dyDescent="0.25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</row>
    <row r="116" spans="1:26" x14ac:dyDescent="0.25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</row>
    <row r="117" spans="1:26" x14ac:dyDescent="0.25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</row>
    <row r="118" spans="1:26" x14ac:dyDescent="0.25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</row>
    <row r="119" spans="1:26" x14ac:dyDescent="0.25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</row>
    <row r="120" spans="1:26" x14ac:dyDescent="0.25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</row>
    <row r="121" spans="1:26" x14ac:dyDescent="0.25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</row>
    <row r="122" spans="1:26" x14ac:dyDescent="0.25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</row>
    <row r="123" spans="1:26" x14ac:dyDescent="0.25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</row>
    <row r="124" spans="1:26" x14ac:dyDescent="0.25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</row>
    <row r="125" spans="1:26" x14ac:dyDescent="0.25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</row>
    <row r="126" spans="1:26" x14ac:dyDescent="0.25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</row>
    <row r="127" spans="1:26" x14ac:dyDescent="0.25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</row>
    <row r="128" spans="1:26" x14ac:dyDescent="0.25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</row>
    <row r="129" spans="1:26" x14ac:dyDescent="0.25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</row>
    <row r="130" spans="1:26" x14ac:dyDescent="0.25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</row>
    <row r="131" spans="1:26" x14ac:dyDescent="0.25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</row>
    <row r="132" spans="1:26" x14ac:dyDescent="0.25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</row>
    <row r="133" spans="1:26" x14ac:dyDescent="0.25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</row>
    <row r="134" spans="1:26" x14ac:dyDescent="0.25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</row>
    <row r="135" spans="1:26" x14ac:dyDescent="0.25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</row>
    <row r="136" spans="1:26" x14ac:dyDescent="0.25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</row>
    <row r="137" spans="1:26" x14ac:dyDescent="0.25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</row>
    <row r="138" spans="1:26" x14ac:dyDescent="0.25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</row>
    <row r="139" spans="1:26" x14ac:dyDescent="0.25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</row>
    <row r="140" spans="1:26" x14ac:dyDescent="0.25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</row>
    <row r="141" spans="1:26" x14ac:dyDescent="0.25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</row>
    <row r="142" spans="1:26" x14ac:dyDescent="0.25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</row>
    <row r="143" spans="1:26" x14ac:dyDescent="0.25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</row>
    <row r="144" spans="1:26" x14ac:dyDescent="0.25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</row>
    <row r="145" spans="1:26" x14ac:dyDescent="0.25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</row>
    <row r="146" spans="1:26" x14ac:dyDescent="0.25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</row>
    <row r="147" spans="1:26" x14ac:dyDescent="0.25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</row>
    <row r="148" spans="1:26" x14ac:dyDescent="0.25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</row>
    <row r="149" spans="1:26" x14ac:dyDescent="0.25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</row>
    <row r="150" spans="1:26" x14ac:dyDescent="0.25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</row>
    <row r="151" spans="1:26" x14ac:dyDescent="0.25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</row>
    <row r="152" spans="1:26" x14ac:dyDescent="0.25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</row>
    <row r="153" spans="1:26" x14ac:dyDescent="0.25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</row>
    <row r="154" spans="1:26" x14ac:dyDescent="0.25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</row>
    <row r="155" spans="1:26" x14ac:dyDescent="0.25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</row>
    <row r="156" spans="1:26" x14ac:dyDescent="0.25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</row>
    <row r="157" spans="1:26" x14ac:dyDescent="0.25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</row>
    <row r="158" spans="1:26" x14ac:dyDescent="0.25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</row>
    <row r="159" spans="1:26" x14ac:dyDescent="0.25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</row>
    <row r="160" spans="1:26" x14ac:dyDescent="0.25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</row>
    <row r="161" spans="1:26" x14ac:dyDescent="0.25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</row>
    <row r="162" spans="1:26" x14ac:dyDescent="0.25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</row>
    <row r="163" spans="1:26" x14ac:dyDescent="0.25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</row>
    <row r="164" spans="1:26" x14ac:dyDescent="0.25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</row>
    <row r="165" spans="1:26" x14ac:dyDescent="0.25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</row>
    <row r="166" spans="1:26" x14ac:dyDescent="0.25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</row>
    <row r="167" spans="1:26" x14ac:dyDescent="0.25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</row>
    <row r="168" spans="1:26" x14ac:dyDescent="0.25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</row>
    <row r="169" spans="1:26" x14ac:dyDescent="0.25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</row>
    <row r="170" spans="1:26" x14ac:dyDescent="0.25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</row>
    <row r="171" spans="1:26" x14ac:dyDescent="0.25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</row>
    <row r="172" spans="1:26" x14ac:dyDescent="0.25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</row>
    <row r="173" spans="1:26" x14ac:dyDescent="0.25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</row>
    <row r="174" spans="1:26" x14ac:dyDescent="0.25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</row>
    <row r="175" spans="1:26" x14ac:dyDescent="0.25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</row>
    <row r="176" spans="1:26" x14ac:dyDescent="0.25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</row>
    <row r="177" spans="1:26" x14ac:dyDescent="0.25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</row>
    <row r="178" spans="1:26" x14ac:dyDescent="0.25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</row>
    <row r="179" spans="1:26" x14ac:dyDescent="0.25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</row>
    <row r="180" spans="1:26" x14ac:dyDescent="0.25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</row>
    <row r="181" spans="1:26" x14ac:dyDescent="0.25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</row>
    <row r="182" spans="1:26" x14ac:dyDescent="0.25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</row>
    <row r="183" spans="1:26" x14ac:dyDescent="0.25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</row>
    <row r="184" spans="1:26" x14ac:dyDescent="0.25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</row>
    <row r="185" spans="1:26" x14ac:dyDescent="0.25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</row>
    <row r="186" spans="1:26" x14ac:dyDescent="0.25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</row>
    <row r="187" spans="1:26" x14ac:dyDescent="0.25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</row>
    <row r="188" spans="1:26" x14ac:dyDescent="0.25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</row>
    <row r="189" spans="1:26" x14ac:dyDescent="0.25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</row>
    <row r="190" spans="1:26" x14ac:dyDescent="0.25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</row>
    <row r="191" spans="1:26" x14ac:dyDescent="0.25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</row>
    <row r="192" spans="1:26" x14ac:dyDescent="0.25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</row>
    <row r="193" spans="1:26" x14ac:dyDescent="0.25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</row>
    <row r="194" spans="1:26" x14ac:dyDescent="0.25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</row>
    <row r="195" spans="1:26" x14ac:dyDescent="0.25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</row>
    <row r="196" spans="1:26" x14ac:dyDescent="0.25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</row>
    <row r="197" spans="1:26" x14ac:dyDescent="0.25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</row>
    <row r="198" spans="1:26" x14ac:dyDescent="0.25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</row>
    <row r="199" spans="1:26" x14ac:dyDescent="0.25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</row>
    <row r="200" spans="1:26" x14ac:dyDescent="0.25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</row>
    <row r="201" spans="1:26" x14ac:dyDescent="0.25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</row>
    <row r="202" spans="1:26" x14ac:dyDescent="0.25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</row>
    <row r="203" spans="1:26" x14ac:dyDescent="0.25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</row>
    <row r="204" spans="1:26" x14ac:dyDescent="0.25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</row>
    <row r="205" spans="1:26" x14ac:dyDescent="0.25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</row>
    <row r="206" spans="1:26" x14ac:dyDescent="0.25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</row>
    <row r="207" spans="1:26" x14ac:dyDescent="0.25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</row>
    <row r="208" spans="1:26" x14ac:dyDescent="0.25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</row>
    <row r="209" spans="1:26" x14ac:dyDescent="0.25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</row>
    <row r="210" spans="1:26" x14ac:dyDescent="0.25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</row>
    <row r="211" spans="1:26" x14ac:dyDescent="0.25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</row>
    <row r="212" spans="1:26" x14ac:dyDescent="0.25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</row>
    <row r="213" spans="1:26" x14ac:dyDescent="0.25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</row>
    <row r="214" spans="1:26" x14ac:dyDescent="0.25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</row>
    <row r="215" spans="1:26" x14ac:dyDescent="0.25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</row>
    <row r="216" spans="1:26" x14ac:dyDescent="0.25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</row>
    <row r="217" spans="1:26" x14ac:dyDescent="0.25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</row>
    <row r="218" spans="1:26" x14ac:dyDescent="0.25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</row>
    <row r="219" spans="1:26" x14ac:dyDescent="0.25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</row>
    <row r="220" spans="1:26" x14ac:dyDescent="0.25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</row>
    <row r="221" spans="1:26" x14ac:dyDescent="0.25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</row>
    <row r="222" spans="1:26" x14ac:dyDescent="0.25">
      <c r="A222" s="138"/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</row>
    <row r="223" spans="1:26" x14ac:dyDescent="0.25">
      <c r="A223" s="138"/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</row>
    <row r="224" spans="1:26" x14ac:dyDescent="0.25">
      <c r="A224" s="138"/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</row>
    <row r="225" spans="1:26" x14ac:dyDescent="0.25">
      <c r="A225" s="138"/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</row>
    <row r="226" spans="1:26" x14ac:dyDescent="0.25">
      <c r="A226" s="138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</row>
    <row r="227" spans="1:26" x14ac:dyDescent="0.25">
      <c r="A227" s="138"/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</row>
    <row r="228" spans="1:26" x14ac:dyDescent="0.25">
      <c r="A228" s="138"/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</row>
    <row r="229" spans="1:26" x14ac:dyDescent="0.25">
      <c r="A229" s="138"/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</row>
    <row r="230" spans="1:26" x14ac:dyDescent="0.25">
      <c r="A230" s="138"/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</row>
    <row r="231" spans="1:26" x14ac:dyDescent="0.25">
      <c r="A231" s="138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</row>
    <row r="232" spans="1:26" x14ac:dyDescent="0.25">
      <c r="A232" s="138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</row>
    <row r="233" spans="1:26" x14ac:dyDescent="0.25">
      <c r="A233" s="138"/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</row>
    <row r="234" spans="1:26" x14ac:dyDescent="0.25">
      <c r="A234" s="138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</row>
    <row r="235" spans="1:26" x14ac:dyDescent="0.25">
      <c r="A235" s="138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</row>
    <row r="236" spans="1:26" x14ac:dyDescent="0.25">
      <c r="A236" s="138"/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</row>
    <row r="237" spans="1:26" x14ac:dyDescent="0.25">
      <c r="A237" s="138"/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</row>
    <row r="238" spans="1:26" x14ac:dyDescent="0.25">
      <c r="A238" s="138"/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</row>
    <row r="239" spans="1:26" x14ac:dyDescent="0.25">
      <c r="A239" s="138"/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</row>
    <row r="240" spans="1:26" x14ac:dyDescent="0.25">
      <c r="A240" s="138"/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</row>
    <row r="241" spans="1:26" x14ac:dyDescent="0.25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</row>
    <row r="242" spans="1:26" x14ac:dyDescent="0.25">
      <c r="A242" s="138"/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</row>
    <row r="243" spans="1:26" x14ac:dyDescent="0.25">
      <c r="A243" s="138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</row>
    <row r="244" spans="1:26" x14ac:dyDescent="0.25">
      <c r="A244" s="138"/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</row>
    <row r="245" spans="1:26" x14ac:dyDescent="0.25">
      <c r="A245" s="138"/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</row>
    <row r="246" spans="1:26" x14ac:dyDescent="0.25">
      <c r="A246" s="138"/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</row>
    <row r="247" spans="1:26" x14ac:dyDescent="0.25">
      <c r="A247" s="138"/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</row>
    <row r="248" spans="1:26" x14ac:dyDescent="0.25">
      <c r="A248" s="138"/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</row>
    <row r="249" spans="1:26" x14ac:dyDescent="0.25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</row>
    <row r="250" spans="1:26" x14ac:dyDescent="0.25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</row>
    <row r="251" spans="1:26" x14ac:dyDescent="0.25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</row>
    <row r="252" spans="1:26" x14ac:dyDescent="0.25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</row>
    <row r="253" spans="1:26" x14ac:dyDescent="0.25">
      <c r="A253" s="138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</row>
    <row r="254" spans="1:26" x14ac:dyDescent="0.25">
      <c r="A254" s="138"/>
      <c r="B254" s="138"/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</row>
    <row r="255" spans="1:26" x14ac:dyDescent="0.25">
      <c r="A255" s="138"/>
      <c r="B255" s="138"/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</row>
    <row r="256" spans="1:26" x14ac:dyDescent="0.25">
      <c r="A256" s="138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</row>
    <row r="257" spans="1:26" x14ac:dyDescent="0.25">
      <c r="A257" s="138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</row>
    <row r="258" spans="1:26" x14ac:dyDescent="0.25">
      <c r="A258" s="138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</row>
    <row r="259" spans="1:26" x14ac:dyDescent="0.25">
      <c r="A259" s="138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</row>
    <row r="260" spans="1:26" x14ac:dyDescent="0.25">
      <c r="A260" s="138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</row>
    <row r="261" spans="1:26" x14ac:dyDescent="0.25">
      <c r="A261" s="138"/>
      <c r="B261" s="138"/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</row>
    <row r="262" spans="1:26" x14ac:dyDescent="0.25">
      <c r="A262" s="138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</row>
    <row r="263" spans="1:26" x14ac:dyDescent="0.25">
      <c r="A263" s="138"/>
      <c r="B263" s="138"/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</row>
    <row r="264" spans="1:26" x14ac:dyDescent="0.25">
      <c r="A264" s="138"/>
      <c r="B264" s="138"/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</row>
    <row r="265" spans="1:26" x14ac:dyDescent="0.25">
      <c r="A265" s="138"/>
      <c r="B265" s="138"/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</row>
    <row r="266" spans="1:26" x14ac:dyDescent="0.25">
      <c r="A266" s="138"/>
      <c r="B266" s="138"/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</row>
    <row r="267" spans="1:26" x14ac:dyDescent="0.25">
      <c r="A267" s="138"/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</row>
    <row r="268" spans="1:26" x14ac:dyDescent="0.25">
      <c r="A268" s="138"/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</row>
    <row r="269" spans="1:26" x14ac:dyDescent="0.25">
      <c r="A269" s="138"/>
      <c r="B269" s="138"/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</row>
    <row r="270" spans="1:26" x14ac:dyDescent="0.25">
      <c r="A270" s="138"/>
      <c r="B270" s="138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</row>
    <row r="271" spans="1:26" x14ac:dyDescent="0.25">
      <c r="A271" s="138"/>
      <c r="B271" s="138"/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</row>
    <row r="272" spans="1:26" x14ac:dyDescent="0.25">
      <c r="A272" s="138"/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</row>
    <row r="273" spans="1:26" x14ac:dyDescent="0.25">
      <c r="A273" s="138"/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</row>
    <row r="274" spans="1:26" x14ac:dyDescent="0.25">
      <c r="A274" s="138"/>
      <c r="B274" s="138"/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</row>
    <row r="275" spans="1:26" x14ac:dyDescent="0.25">
      <c r="A275" s="138"/>
      <c r="B275" s="138"/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</row>
    <row r="276" spans="1:26" x14ac:dyDescent="0.25">
      <c r="A276" s="138"/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</row>
    <row r="277" spans="1:26" x14ac:dyDescent="0.25">
      <c r="A277" s="138"/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</row>
    <row r="278" spans="1:26" x14ac:dyDescent="0.25">
      <c r="A278" s="138"/>
      <c r="B278" s="138"/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</row>
    <row r="279" spans="1:26" x14ac:dyDescent="0.25">
      <c r="A279" s="138"/>
      <c r="B279" s="138"/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</row>
    <row r="280" spans="1:26" x14ac:dyDescent="0.25">
      <c r="A280" s="138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</row>
    <row r="281" spans="1:26" x14ac:dyDescent="0.25">
      <c r="A281" s="138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</row>
    <row r="282" spans="1:26" x14ac:dyDescent="0.25">
      <c r="A282" s="138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</row>
    <row r="283" spans="1:26" x14ac:dyDescent="0.25">
      <c r="A283" s="138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</row>
    <row r="284" spans="1:26" x14ac:dyDescent="0.25">
      <c r="A284" s="138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</row>
    <row r="285" spans="1:26" x14ac:dyDescent="0.25">
      <c r="A285" s="138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</row>
    <row r="286" spans="1:26" x14ac:dyDescent="0.25">
      <c r="A286" s="138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</row>
    <row r="287" spans="1:26" x14ac:dyDescent="0.25">
      <c r="A287" s="138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</row>
    <row r="288" spans="1:26" x14ac:dyDescent="0.25">
      <c r="A288" s="138"/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</row>
    <row r="289" spans="1:26" x14ac:dyDescent="0.25">
      <c r="A289" s="138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</row>
    <row r="290" spans="1:26" x14ac:dyDescent="0.25">
      <c r="A290" s="138"/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</row>
    <row r="291" spans="1:26" x14ac:dyDescent="0.25">
      <c r="A291" s="138"/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</row>
    <row r="292" spans="1:26" x14ac:dyDescent="0.25">
      <c r="A292" s="138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</row>
    <row r="293" spans="1:26" x14ac:dyDescent="0.25">
      <c r="A293" s="138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</row>
    <row r="294" spans="1:26" x14ac:dyDescent="0.25">
      <c r="A294" s="138"/>
      <c r="B294" s="138"/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</row>
    <row r="295" spans="1:26" x14ac:dyDescent="0.25">
      <c r="A295" s="138"/>
      <c r="B295" s="138"/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</row>
    <row r="296" spans="1:26" x14ac:dyDescent="0.25">
      <c r="A296" s="138"/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</row>
    <row r="297" spans="1:26" x14ac:dyDescent="0.25">
      <c r="A297" s="138"/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</row>
    <row r="298" spans="1:26" x14ac:dyDescent="0.25">
      <c r="A298" s="138"/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</row>
    <row r="299" spans="1:26" x14ac:dyDescent="0.25">
      <c r="A299" s="138"/>
      <c r="B299" s="138"/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</row>
    <row r="300" spans="1:26" x14ac:dyDescent="0.25">
      <c r="A300" s="138"/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</row>
    <row r="301" spans="1:26" x14ac:dyDescent="0.25">
      <c r="A301" s="138"/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</row>
    <row r="302" spans="1:26" x14ac:dyDescent="0.25">
      <c r="A302" s="138"/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</row>
    <row r="303" spans="1:26" x14ac:dyDescent="0.25">
      <c r="A303" s="138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</row>
    <row r="304" spans="1:26" x14ac:dyDescent="0.25">
      <c r="A304" s="138"/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</row>
    <row r="305" spans="1:26" x14ac:dyDescent="0.25">
      <c r="A305" s="138"/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</row>
    <row r="306" spans="1:26" x14ac:dyDescent="0.25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</row>
    <row r="307" spans="1:26" x14ac:dyDescent="0.25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</row>
    <row r="308" spans="1:26" x14ac:dyDescent="0.25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</row>
    <row r="309" spans="1:26" x14ac:dyDescent="0.25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</row>
    <row r="310" spans="1:26" x14ac:dyDescent="0.25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</row>
    <row r="311" spans="1:26" x14ac:dyDescent="0.25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</row>
    <row r="312" spans="1:26" x14ac:dyDescent="0.25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</row>
    <row r="313" spans="1:26" x14ac:dyDescent="0.25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</row>
    <row r="314" spans="1:26" x14ac:dyDescent="0.25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</row>
    <row r="315" spans="1:26" x14ac:dyDescent="0.25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</row>
    <row r="316" spans="1:26" x14ac:dyDescent="0.25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</row>
    <row r="317" spans="1:26" x14ac:dyDescent="0.25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</row>
    <row r="318" spans="1:26" x14ac:dyDescent="0.25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</row>
    <row r="319" spans="1:26" x14ac:dyDescent="0.25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</row>
    <row r="320" spans="1:26" x14ac:dyDescent="0.25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</row>
    <row r="321" spans="1:26" x14ac:dyDescent="0.25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</row>
    <row r="322" spans="1:26" x14ac:dyDescent="0.25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</row>
    <row r="323" spans="1:26" x14ac:dyDescent="0.25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</row>
    <row r="324" spans="1:26" x14ac:dyDescent="0.25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</row>
    <row r="325" spans="1:26" x14ac:dyDescent="0.25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</row>
    <row r="326" spans="1:26" x14ac:dyDescent="0.25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</row>
    <row r="327" spans="1:26" x14ac:dyDescent="0.25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</row>
    <row r="328" spans="1:26" x14ac:dyDescent="0.25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</row>
    <row r="329" spans="1:26" x14ac:dyDescent="0.25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</row>
    <row r="330" spans="1:26" x14ac:dyDescent="0.25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</row>
    <row r="331" spans="1:26" x14ac:dyDescent="0.25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</row>
    <row r="332" spans="1:26" x14ac:dyDescent="0.25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</row>
    <row r="333" spans="1:26" x14ac:dyDescent="0.25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</row>
    <row r="334" spans="1:26" x14ac:dyDescent="0.25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</row>
    <row r="335" spans="1:26" x14ac:dyDescent="0.25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</row>
    <row r="336" spans="1:26" x14ac:dyDescent="0.25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</row>
    <row r="337" spans="1:26" x14ac:dyDescent="0.25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</row>
    <row r="338" spans="1:26" x14ac:dyDescent="0.25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</row>
    <row r="339" spans="1:26" x14ac:dyDescent="0.25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</row>
    <row r="340" spans="1:26" x14ac:dyDescent="0.25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</row>
    <row r="341" spans="1:26" x14ac:dyDescent="0.25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</row>
    <row r="342" spans="1:26" x14ac:dyDescent="0.25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</row>
    <row r="343" spans="1:26" x14ac:dyDescent="0.25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</row>
    <row r="344" spans="1:26" x14ac:dyDescent="0.25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</row>
    <row r="345" spans="1:26" x14ac:dyDescent="0.25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</row>
    <row r="346" spans="1:26" x14ac:dyDescent="0.25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</row>
    <row r="347" spans="1:26" x14ac:dyDescent="0.25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</row>
    <row r="348" spans="1:26" x14ac:dyDescent="0.25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</row>
    <row r="349" spans="1:26" x14ac:dyDescent="0.25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</row>
    <row r="350" spans="1:26" x14ac:dyDescent="0.25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</row>
    <row r="351" spans="1:26" x14ac:dyDescent="0.25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</row>
    <row r="352" spans="1:26" x14ac:dyDescent="0.25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</row>
    <row r="353" spans="1:26" x14ac:dyDescent="0.25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</row>
    <row r="354" spans="1:26" x14ac:dyDescent="0.25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</row>
    <row r="355" spans="1:26" x14ac:dyDescent="0.25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</row>
    <row r="356" spans="1:26" x14ac:dyDescent="0.25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</row>
    <row r="357" spans="1:26" x14ac:dyDescent="0.25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</row>
    <row r="358" spans="1:26" x14ac:dyDescent="0.25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</row>
    <row r="359" spans="1:26" x14ac:dyDescent="0.25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</row>
    <row r="360" spans="1:26" x14ac:dyDescent="0.25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</row>
    <row r="361" spans="1:26" x14ac:dyDescent="0.25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</row>
    <row r="362" spans="1:26" x14ac:dyDescent="0.25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</row>
    <row r="363" spans="1:26" x14ac:dyDescent="0.25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</row>
    <row r="364" spans="1:26" x14ac:dyDescent="0.25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</row>
    <row r="365" spans="1:26" x14ac:dyDescent="0.25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</row>
    <row r="366" spans="1:26" x14ac:dyDescent="0.25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  <c r="Z366" s="138"/>
    </row>
    <row r="367" spans="1:26" x14ac:dyDescent="0.25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  <c r="Z367" s="138"/>
    </row>
    <row r="368" spans="1:26" x14ac:dyDescent="0.25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</row>
    <row r="369" spans="1:26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  <c r="Z369" s="138"/>
    </row>
    <row r="370" spans="1:26" x14ac:dyDescent="0.25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  <c r="Z370" s="138"/>
    </row>
    <row r="371" spans="1:26" x14ac:dyDescent="0.25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  <c r="Z371" s="138"/>
    </row>
    <row r="372" spans="1:26" x14ac:dyDescent="0.25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  <c r="Z372" s="138"/>
    </row>
    <row r="373" spans="1:26" x14ac:dyDescent="0.25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  <c r="Z373" s="138"/>
    </row>
    <row r="374" spans="1:26" x14ac:dyDescent="0.25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  <c r="Z374" s="138"/>
    </row>
    <row r="375" spans="1:26" x14ac:dyDescent="0.25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  <c r="Z375" s="138"/>
    </row>
    <row r="376" spans="1:26" x14ac:dyDescent="0.25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</row>
    <row r="377" spans="1:26" x14ac:dyDescent="0.25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</row>
    <row r="378" spans="1:26" x14ac:dyDescent="0.25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</row>
    <row r="379" spans="1:26" x14ac:dyDescent="0.25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</row>
    <row r="380" spans="1:26" x14ac:dyDescent="0.25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</row>
    <row r="381" spans="1:26" x14ac:dyDescent="0.25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  <c r="Z381" s="138"/>
    </row>
    <row r="382" spans="1:26" x14ac:dyDescent="0.25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  <c r="Z382" s="138"/>
    </row>
    <row r="383" spans="1:26" x14ac:dyDescent="0.25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  <c r="Z383" s="138"/>
    </row>
    <row r="384" spans="1:26" x14ac:dyDescent="0.25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</row>
    <row r="385" spans="1:26" x14ac:dyDescent="0.25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  <c r="Z385" s="138"/>
    </row>
    <row r="386" spans="1:26" x14ac:dyDescent="0.25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  <c r="Z386" s="138"/>
    </row>
    <row r="387" spans="1:26" x14ac:dyDescent="0.25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  <c r="Z387" s="138"/>
    </row>
    <row r="388" spans="1:26" x14ac:dyDescent="0.25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  <c r="Z388" s="138"/>
    </row>
    <row r="389" spans="1:26" x14ac:dyDescent="0.25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  <c r="Z389" s="138"/>
    </row>
    <row r="390" spans="1:26" x14ac:dyDescent="0.25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</row>
    <row r="391" spans="1:26" x14ac:dyDescent="0.25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</row>
    <row r="392" spans="1:26" x14ac:dyDescent="0.25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</row>
    <row r="393" spans="1:26" x14ac:dyDescent="0.25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  <c r="Z393" s="138"/>
    </row>
    <row r="394" spans="1:26" x14ac:dyDescent="0.25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</row>
    <row r="395" spans="1:26" x14ac:dyDescent="0.25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  <c r="Z395" s="138"/>
    </row>
    <row r="396" spans="1:26" x14ac:dyDescent="0.25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</row>
    <row r="397" spans="1:26" x14ac:dyDescent="0.25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  <c r="Z397" s="138"/>
    </row>
    <row r="398" spans="1:26" x14ac:dyDescent="0.25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  <c r="Z398" s="138"/>
    </row>
    <row r="399" spans="1:26" x14ac:dyDescent="0.25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  <c r="Z399" s="138"/>
    </row>
    <row r="400" spans="1:26" x14ac:dyDescent="0.25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</row>
    <row r="401" spans="1:26" x14ac:dyDescent="0.25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</row>
    <row r="402" spans="1:26" x14ac:dyDescent="0.25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  <c r="Z402" s="138"/>
    </row>
    <row r="403" spans="1:26" x14ac:dyDescent="0.25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</row>
    <row r="404" spans="1:26" x14ac:dyDescent="0.25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</row>
    <row r="405" spans="1:26" x14ac:dyDescent="0.25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  <c r="Z405" s="138"/>
    </row>
    <row r="406" spans="1:26" x14ac:dyDescent="0.25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  <c r="Z406" s="138"/>
    </row>
    <row r="407" spans="1:26" x14ac:dyDescent="0.25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  <c r="Z407" s="138"/>
    </row>
    <row r="408" spans="1:26" x14ac:dyDescent="0.25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  <c r="Z408" s="138"/>
    </row>
    <row r="409" spans="1:26" x14ac:dyDescent="0.25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  <c r="Z409" s="138"/>
    </row>
    <row r="410" spans="1:26" x14ac:dyDescent="0.25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  <c r="Z410" s="138"/>
    </row>
    <row r="411" spans="1:26" x14ac:dyDescent="0.25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  <c r="Z411" s="138"/>
    </row>
    <row r="412" spans="1:26" x14ac:dyDescent="0.25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  <c r="Z412" s="138"/>
    </row>
    <row r="413" spans="1:26" x14ac:dyDescent="0.25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  <c r="Z413" s="138"/>
    </row>
    <row r="414" spans="1:26" x14ac:dyDescent="0.25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  <c r="Z414" s="138"/>
    </row>
    <row r="415" spans="1:26" x14ac:dyDescent="0.25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</row>
    <row r="416" spans="1:26" x14ac:dyDescent="0.25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</row>
    <row r="417" spans="1:26" x14ac:dyDescent="0.25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  <c r="Z417" s="138"/>
    </row>
    <row r="418" spans="1:26" x14ac:dyDescent="0.25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</row>
    <row r="419" spans="1:26" x14ac:dyDescent="0.25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</row>
    <row r="420" spans="1:26" x14ac:dyDescent="0.25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  <c r="Z420" s="138"/>
    </row>
    <row r="421" spans="1:26" x14ac:dyDescent="0.25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  <c r="Z421" s="138"/>
    </row>
    <row r="422" spans="1:26" x14ac:dyDescent="0.25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  <c r="Z422" s="138"/>
    </row>
    <row r="423" spans="1:26" x14ac:dyDescent="0.25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  <c r="Z423" s="138"/>
    </row>
    <row r="424" spans="1:26" x14ac:dyDescent="0.25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  <c r="Z424" s="138"/>
    </row>
    <row r="425" spans="1:26" x14ac:dyDescent="0.25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  <c r="Z425" s="138"/>
    </row>
    <row r="426" spans="1:26" x14ac:dyDescent="0.25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  <c r="Z426" s="138"/>
    </row>
    <row r="427" spans="1:26" x14ac:dyDescent="0.25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  <c r="Z427" s="138"/>
    </row>
    <row r="428" spans="1:26" x14ac:dyDescent="0.25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  <c r="Z428" s="138"/>
    </row>
    <row r="429" spans="1:26" x14ac:dyDescent="0.25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</row>
    <row r="430" spans="1:26" x14ac:dyDescent="0.25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</row>
    <row r="431" spans="1:26" x14ac:dyDescent="0.25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</row>
    <row r="432" spans="1:26" x14ac:dyDescent="0.25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</row>
    <row r="433" spans="1:26" x14ac:dyDescent="0.25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</row>
    <row r="434" spans="1:26" x14ac:dyDescent="0.25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  <c r="Z434" s="138"/>
    </row>
    <row r="435" spans="1:26" x14ac:dyDescent="0.25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  <c r="Z435" s="138"/>
    </row>
    <row r="436" spans="1:26" x14ac:dyDescent="0.25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  <c r="Z436" s="138"/>
    </row>
    <row r="437" spans="1:26" x14ac:dyDescent="0.25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</row>
    <row r="438" spans="1:26" x14ac:dyDescent="0.25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</row>
    <row r="439" spans="1:26" x14ac:dyDescent="0.25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</row>
    <row r="440" spans="1:26" x14ac:dyDescent="0.25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  <c r="Z440" s="138"/>
    </row>
    <row r="441" spans="1:26" x14ac:dyDescent="0.25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  <c r="Z441" s="138"/>
    </row>
    <row r="442" spans="1:26" x14ac:dyDescent="0.25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  <c r="Z442" s="138"/>
    </row>
    <row r="443" spans="1:26" x14ac:dyDescent="0.25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  <c r="Z443" s="138"/>
    </row>
    <row r="444" spans="1:26" x14ac:dyDescent="0.25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</row>
    <row r="445" spans="1:26" x14ac:dyDescent="0.25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</row>
    <row r="446" spans="1:26" x14ac:dyDescent="0.25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</row>
    <row r="447" spans="1:26" x14ac:dyDescent="0.25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</row>
    <row r="448" spans="1:26" x14ac:dyDescent="0.25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</row>
    <row r="449" spans="1:26" x14ac:dyDescent="0.25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</row>
    <row r="450" spans="1:26" x14ac:dyDescent="0.25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</row>
    <row r="451" spans="1:26" x14ac:dyDescent="0.25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</row>
    <row r="452" spans="1:26" x14ac:dyDescent="0.25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</row>
    <row r="453" spans="1:26" x14ac:dyDescent="0.25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</row>
    <row r="454" spans="1:26" x14ac:dyDescent="0.25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</row>
    <row r="455" spans="1:26" x14ac:dyDescent="0.25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</row>
    <row r="456" spans="1:26" x14ac:dyDescent="0.25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  <c r="Z456" s="138"/>
    </row>
    <row r="457" spans="1:26" x14ac:dyDescent="0.25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  <c r="Z457" s="138"/>
    </row>
    <row r="458" spans="1:26" x14ac:dyDescent="0.25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  <c r="Z458" s="138"/>
    </row>
    <row r="459" spans="1:26" x14ac:dyDescent="0.25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</row>
    <row r="460" spans="1:26" x14ac:dyDescent="0.25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  <c r="Z460" s="138"/>
    </row>
    <row r="461" spans="1:26" x14ac:dyDescent="0.25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  <c r="Z461" s="138"/>
    </row>
    <row r="462" spans="1:26" x14ac:dyDescent="0.25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  <c r="Z462" s="138"/>
    </row>
    <row r="463" spans="1:26" x14ac:dyDescent="0.25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  <c r="Z463" s="138"/>
    </row>
    <row r="464" spans="1:26" x14ac:dyDescent="0.25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  <c r="Z464" s="138"/>
    </row>
    <row r="465" spans="1:26" x14ac:dyDescent="0.25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  <c r="Z465" s="138"/>
    </row>
    <row r="466" spans="1:26" x14ac:dyDescent="0.25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  <c r="Z466" s="138"/>
    </row>
    <row r="467" spans="1:26" x14ac:dyDescent="0.25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  <c r="Z467" s="138"/>
    </row>
    <row r="468" spans="1:26" x14ac:dyDescent="0.25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  <c r="Z468" s="138"/>
    </row>
    <row r="469" spans="1:26" x14ac:dyDescent="0.25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  <c r="Z469" s="138"/>
    </row>
    <row r="470" spans="1:26" x14ac:dyDescent="0.25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  <c r="Z470" s="138"/>
    </row>
    <row r="471" spans="1:26" x14ac:dyDescent="0.25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  <c r="Z471" s="138"/>
    </row>
    <row r="472" spans="1:26" x14ac:dyDescent="0.25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  <c r="Z472" s="138"/>
    </row>
    <row r="473" spans="1:26" x14ac:dyDescent="0.25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  <c r="Z473" s="138"/>
    </row>
    <row r="474" spans="1:26" x14ac:dyDescent="0.25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  <c r="Z474" s="138"/>
    </row>
    <row r="475" spans="1:26" x14ac:dyDescent="0.25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  <c r="Z475" s="138"/>
    </row>
    <row r="476" spans="1:26" x14ac:dyDescent="0.25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  <c r="Z476" s="138"/>
    </row>
    <row r="477" spans="1:26" x14ac:dyDescent="0.25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  <c r="Z477" s="138"/>
    </row>
    <row r="478" spans="1:26" x14ac:dyDescent="0.25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  <c r="Z478" s="138"/>
    </row>
    <row r="479" spans="1:26" x14ac:dyDescent="0.25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38"/>
    </row>
    <row r="480" spans="1:26" x14ac:dyDescent="0.25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  <c r="Z480" s="138"/>
    </row>
    <row r="481" spans="1:26" x14ac:dyDescent="0.25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  <c r="Z481" s="138"/>
    </row>
    <row r="482" spans="1:26" x14ac:dyDescent="0.25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</row>
    <row r="483" spans="1:26" x14ac:dyDescent="0.25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</row>
    <row r="484" spans="1:26" x14ac:dyDescent="0.25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</row>
    <row r="485" spans="1:26" x14ac:dyDescent="0.25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</row>
    <row r="486" spans="1:26" x14ac:dyDescent="0.25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</row>
    <row r="487" spans="1:26" x14ac:dyDescent="0.25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  <c r="Z487" s="138"/>
    </row>
    <row r="488" spans="1:26" x14ac:dyDescent="0.25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  <c r="Z488" s="138"/>
    </row>
    <row r="489" spans="1:26" x14ac:dyDescent="0.25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  <c r="Z489" s="138"/>
    </row>
    <row r="490" spans="1:26" x14ac:dyDescent="0.25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  <c r="Z490" s="138"/>
    </row>
    <row r="491" spans="1:26" x14ac:dyDescent="0.25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  <c r="Z491" s="138"/>
    </row>
    <row r="492" spans="1:26" x14ac:dyDescent="0.25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  <c r="Z492" s="138"/>
    </row>
    <row r="493" spans="1:26" x14ac:dyDescent="0.25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  <c r="Z493" s="138"/>
    </row>
    <row r="494" spans="1:26" x14ac:dyDescent="0.25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  <c r="Z494" s="138"/>
    </row>
    <row r="495" spans="1:26" x14ac:dyDescent="0.25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  <c r="Z495" s="138"/>
    </row>
    <row r="496" spans="1:26" x14ac:dyDescent="0.25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  <c r="Z496" s="138"/>
    </row>
    <row r="497" spans="1:26" x14ac:dyDescent="0.25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  <c r="Z497" s="138"/>
    </row>
    <row r="498" spans="1:26" x14ac:dyDescent="0.25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  <c r="Z498" s="138"/>
    </row>
    <row r="499" spans="1:26" x14ac:dyDescent="0.25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  <c r="Z499" s="138"/>
    </row>
    <row r="500" spans="1:26" x14ac:dyDescent="0.25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  <c r="Z500" s="138"/>
    </row>
    <row r="501" spans="1:26" x14ac:dyDescent="0.25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  <c r="Z501" s="138"/>
    </row>
    <row r="502" spans="1:26" x14ac:dyDescent="0.25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  <c r="Z502" s="138"/>
    </row>
    <row r="503" spans="1:26" x14ac:dyDescent="0.25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  <c r="Z503" s="138"/>
    </row>
    <row r="504" spans="1:26" x14ac:dyDescent="0.25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  <c r="Z504" s="138"/>
    </row>
    <row r="505" spans="1:26" x14ac:dyDescent="0.25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  <c r="Z505" s="138"/>
    </row>
    <row r="506" spans="1:26" x14ac:dyDescent="0.25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  <c r="Z506" s="138"/>
    </row>
    <row r="507" spans="1:26" x14ac:dyDescent="0.25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  <c r="Z507" s="138"/>
    </row>
    <row r="508" spans="1:26" x14ac:dyDescent="0.25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  <c r="Z508" s="138"/>
    </row>
    <row r="509" spans="1:26" x14ac:dyDescent="0.25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  <c r="Z509" s="138"/>
    </row>
    <row r="510" spans="1:26" x14ac:dyDescent="0.25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  <c r="Z510" s="138"/>
    </row>
    <row r="511" spans="1:26" x14ac:dyDescent="0.25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</row>
    <row r="512" spans="1:26" x14ac:dyDescent="0.25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  <c r="Z512" s="138"/>
    </row>
    <row r="513" spans="1:26" x14ac:dyDescent="0.25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  <c r="Z513" s="138"/>
    </row>
    <row r="514" spans="1:26" x14ac:dyDescent="0.25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  <c r="Z514" s="138"/>
    </row>
    <row r="515" spans="1:26" x14ac:dyDescent="0.25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  <c r="Z515" s="138"/>
    </row>
    <row r="516" spans="1:26" x14ac:dyDescent="0.25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</row>
    <row r="517" spans="1:26" x14ac:dyDescent="0.25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  <c r="Z517" s="138"/>
    </row>
    <row r="518" spans="1:26" x14ac:dyDescent="0.25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  <c r="Z518" s="138"/>
    </row>
    <row r="519" spans="1:26" x14ac:dyDescent="0.25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  <c r="Z519" s="138"/>
    </row>
    <row r="520" spans="1:26" x14ac:dyDescent="0.25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  <c r="Z520" s="138"/>
    </row>
    <row r="521" spans="1:26" x14ac:dyDescent="0.25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  <c r="Z521" s="138"/>
    </row>
    <row r="522" spans="1:26" x14ac:dyDescent="0.25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  <c r="Z522" s="138"/>
    </row>
    <row r="523" spans="1:26" x14ac:dyDescent="0.25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  <c r="Z523" s="138"/>
    </row>
    <row r="524" spans="1:26" x14ac:dyDescent="0.25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  <c r="Z524" s="138"/>
    </row>
    <row r="525" spans="1:26" x14ac:dyDescent="0.25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  <c r="Z525" s="138"/>
    </row>
    <row r="526" spans="1:26" x14ac:dyDescent="0.25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  <c r="Z526" s="138"/>
    </row>
    <row r="527" spans="1:26" x14ac:dyDescent="0.25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  <c r="Z527" s="138"/>
    </row>
    <row r="528" spans="1:26" x14ac:dyDescent="0.25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  <c r="Z528" s="138"/>
    </row>
    <row r="529" spans="1:26" x14ac:dyDescent="0.25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  <c r="Z529" s="138"/>
    </row>
    <row r="530" spans="1:26" x14ac:dyDescent="0.25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  <c r="Z530" s="138"/>
    </row>
    <row r="531" spans="1:26" x14ac:dyDescent="0.25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  <c r="Z531" s="138"/>
    </row>
    <row r="532" spans="1:26" x14ac:dyDescent="0.25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  <c r="Z532" s="138"/>
    </row>
    <row r="533" spans="1:26" x14ac:dyDescent="0.25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  <c r="Z533" s="138"/>
    </row>
    <row r="534" spans="1:26" x14ac:dyDescent="0.25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</row>
    <row r="535" spans="1:26" x14ac:dyDescent="0.25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  <c r="Z535" s="138"/>
    </row>
    <row r="536" spans="1:26" x14ac:dyDescent="0.25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</row>
    <row r="537" spans="1:26" x14ac:dyDescent="0.25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</row>
    <row r="538" spans="1:26" x14ac:dyDescent="0.25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</row>
    <row r="539" spans="1:26" x14ac:dyDescent="0.25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</row>
    <row r="540" spans="1:26" x14ac:dyDescent="0.25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  <c r="Z540" s="138"/>
    </row>
    <row r="541" spans="1:26" x14ac:dyDescent="0.25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  <c r="Z541" s="138"/>
    </row>
    <row r="542" spans="1:26" x14ac:dyDescent="0.25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  <c r="Z542" s="138"/>
    </row>
    <row r="543" spans="1:26" x14ac:dyDescent="0.25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  <c r="Z543" s="138"/>
    </row>
    <row r="544" spans="1:26" x14ac:dyDescent="0.25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  <c r="Z544" s="138"/>
    </row>
    <row r="545" spans="1:26" x14ac:dyDescent="0.25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  <c r="Z545" s="138"/>
    </row>
    <row r="546" spans="1:26" x14ac:dyDescent="0.25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  <c r="Z546" s="138"/>
    </row>
    <row r="547" spans="1:26" x14ac:dyDescent="0.25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  <c r="Z547" s="138"/>
    </row>
    <row r="548" spans="1:26" x14ac:dyDescent="0.25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  <c r="Z548" s="138"/>
    </row>
    <row r="549" spans="1:26" x14ac:dyDescent="0.25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  <c r="Z549" s="138"/>
    </row>
    <row r="550" spans="1:26" x14ac:dyDescent="0.25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  <c r="Z550" s="138"/>
    </row>
    <row r="551" spans="1:26" x14ac:dyDescent="0.25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  <c r="Z551" s="138"/>
    </row>
    <row r="552" spans="1:26" x14ac:dyDescent="0.25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  <c r="Z552" s="138"/>
    </row>
    <row r="553" spans="1:26" x14ac:dyDescent="0.25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  <c r="Z553" s="138"/>
    </row>
    <row r="554" spans="1:26" x14ac:dyDescent="0.25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  <c r="Z554" s="138"/>
    </row>
    <row r="555" spans="1:26" x14ac:dyDescent="0.25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  <c r="Z555" s="138"/>
    </row>
    <row r="556" spans="1:26" x14ac:dyDescent="0.25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  <c r="Z556" s="138"/>
    </row>
    <row r="557" spans="1:26" x14ac:dyDescent="0.25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  <c r="Z557" s="138"/>
    </row>
    <row r="558" spans="1:26" x14ac:dyDescent="0.25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  <c r="Z558" s="138"/>
    </row>
    <row r="559" spans="1:26" x14ac:dyDescent="0.25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  <c r="Z559" s="138"/>
    </row>
    <row r="560" spans="1:26" x14ac:dyDescent="0.25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  <c r="Z560" s="138"/>
    </row>
    <row r="561" spans="1:26" x14ac:dyDescent="0.25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  <c r="Z561" s="138"/>
    </row>
    <row r="562" spans="1:26" x14ac:dyDescent="0.25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  <c r="Z562" s="138"/>
    </row>
    <row r="563" spans="1:26" x14ac:dyDescent="0.25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  <c r="Z563" s="138"/>
    </row>
    <row r="564" spans="1:26" x14ac:dyDescent="0.25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  <c r="Z564" s="138"/>
    </row>
    <row r="565" spans="1:26" x14ac:dyDescent="0.25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  <c r="Z565" s="138"/>
    </row>
    <row r="566" spans="1:26" x14ac:dyDescent="0.25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  <c r="Z566" s="138"/>
    </row>
    <row r="567" spans="1:26" x14ac:dyDescent="0.25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  <c r="Z567" s="138"/>
    </row>
    <row r="568" spans="1:26" x14ac:dyDescent="0.25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  <c r="Z568" s="138"/>
    </row>
    <row r="569" spans="1:26" x14ac:dyDescent="0.25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  <c r="Z569" s="138"/>
    </row>
    <row r="570" spans="1:26" x14ac:dyDescent="0.25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  <c r="Z570" s="138"/>
    </row>
    <row r="571" spans="1:26" x14ac:dyDescent="0.25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  <c r="Z571" s="138"/>
    </row>
    <row r="572" spans="1:26" x14ac:dyDescent="0.25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  <c r="Z572" s="138"/>
    </row>
    <row r="573" spans="1:26" x14ac:dyDescent="0.25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  <c r="Z573" s="138"/>
    </row>
    <row r="574" spans="1:26" x14ac:dyDescent="0.25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  <c r="Z574" s="138"/>
    </row>
    <row r="575" spans="1:26" x14ac:dyDescent="0.25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  <c r="Z575" s="138"/>
    </row>
    <row r="576" spans="1:26" x14ac:dyDescent="0.25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  <c r="Z576" s="138"/>
    </row>
    <row r="577" spans="1:26" x14ac:dyDescent="0.25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  <c r="Z577" s="138"/>
    </row>
    <row r="578" spans="1:26" x14ac:dyDescent="0.25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  <c r="Z578" s="138"/>
    </row>
    <row r="579" spans="1:26" x14ac:dyDescent="0.25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  <c r="Z579" s="138"/>
    </row>
    <row r="580" spans="1:26" x14ac:dyDescent="0.25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  <c r="Z580" s="138"/>
    </row>
    <row r="581" spans="1:26" x14ac:dyDescent="0.25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  <c r="Z581" s="138"/>
    </row>
    <row r="582" spans="1:26" x14ac:dyDescent="0.25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  <c r="Z582" s="138"/>
    </row>
    <row r="583" spans="1:26" x14ac:dyDescent="0.25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</row>
    <row r="584" spans="1:26" x14ac:dyDescent="0.25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  <c r="Z584" s="138"/>
    </row>
    <row r="585" spans="1:26" x14ac:dyDescent="0.25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  <c r="Z585" s="138"/>
    </row>
    <row r="586" spans="1:26" x14ac:dyDescent="0.25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  <c r="Z586" s="138"/>
    </row>
    <row r="587" spans="1:26" x14ac:dyDescent="0.25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  <c r="Z587" s="138"/>
    </row>
    <row r="588" spans="1:26" x14ac:dyDescent="0.25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  <c r="Z588" s="138"/>
    </row>
    <row r="589" spans="1:26" x14ac:dyDescent="0.25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  <c r="Z589" s="138"/>
    </row>
    <row r="590" spans="1:26" x14ac:dyDescent="0.25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  <c r="Z590" s="138"/>
    </row>
    <row r="591" spans="1:26" x14ac:dyDescent="0.25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</row>
    <row r="592" spans="1:26" x14ac:dyDescent="0.25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</row>
    <row r="593" spans="1:26" x14ac:dyDescent="0.25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</row>
    <row r="594" spans="1:26" x14ac:dyDescent="0.25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</row>
    <row r="595" spans="1:26" x14ac:dyDescent="0.25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  <c r="Z595" s="138"/>
    </row>
    <row r="596" spans="1:26" x14ac:dyDescent="0.25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  <c r="Z596" s="138"/>
    </row>
    <row r="597" spans="1:26" x14ac:dyDescent="0.25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  <c r="Z597" s="138"/>
    </row>
    <row r="598" spans="1:26" x14ac:dyDescent="0.25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  <c r="Z598" s="138"/>
    </row>
    <row r="599" spans="1:26" x14ac:dyDescent="0.25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  <c r="Z599" s="138"/>
    </row>
    <row r="600" spans="1:26" x14ac:dyDescent="0.25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  <c r="Z600" s="138"/>
    </row>
    <row r="601" spans="1:26" x14ac:dyDescent="0.25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  <c r="Z601" s="138"/>
    </row>
    <row r="602" spans="1:26" x14ac:dyDescent="0.25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  <c r="Z602" s="138"/>
    </row>
    <row r="603" spans="1:26" x14ac:dyDescent="0.25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  <c r="Z603" s="138"/>
    </row>
    <row r="604" spans="1:26" x14ac:dyDescent="0.25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  <c r="Z604" s="138"/>
    </row>
    <row r="605" spans="1:26" x14ac:dyDescent="0.25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</row>
    <row r="606" spans="1:26" x14ac:dyDescent="0.25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  <c r="Z606" s="138"/>
    </row>
    <row r="607" spans="1:26" x14ac:dyDescent="0.25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  <c r="Z607" s="138"/>
    </row>
    <row r="608" spans="1:26" x14ac:dyDescent="0.25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  <c r="Z608" s="138"/>
    </row>
    <row r="609" spans="1:26" x14ac:dyDescent="0.25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  <c r="Z609" s="138"/>
    </row>
    <row r="610" spans="1:26" x14ac:dyDescent="0.25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  <c r="Z610" s="138"/>
    </row>
    <row r="611" spans="1:26" x14ac:dyDescent="0.25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  <c r="Z611" s="138"/>
    </row>
    <row r="612" spans="1:26" x14ac:dyDescent="0.25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  <c r="Z612" s="138"/>
    </row>
    <row r="613" spans="1:26" x14ac:dyDescent="0.25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  <c r="Z613" s="138"/>
    </row>
    <row r="614" spans="1:26" x14ac:dyDescent="0.25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  <c r="Z614" s="138"/>
    </row>
    <row r="615" spans="1:26" x14ac:dyDescent="0.25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  <c r="Z615" s="138"/>
    </row>
    <row r="616" spans="1:26" x14ac:dyDescent="0.25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  <c r="Z616" s="138"/>
    </row>
    <row r="617" spans="1:26" x14ac:dyDescent="0.25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  <c r="Z617" s="138"/>
    </row>
    <row r="618" spans="1:26" x14ac:dyDescent="0.25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  <c r="Z618" s="138"/>
    </row>
    <row r="619" spans="1:26" x14ac:dyDescent="0.25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  <c r="Z619" s="138"/>
    </row>
    <row r="620" spans="1:26" x14ac:dyDescent="0.25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  <c r="Z620" s="138"/>
    </row>
    <row r="621" spans="1:26" x14ac:dyDescent="0.25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  <c r="Z621" s="138"/>
    </row>
    <row r="622" spans="1:26" x14ac:dyDescent="0.25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  <c r="Z622" s="138"/>
    </row>
    <row r="623" spans="1:26" x14ac:dyDescent="0.25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  <c r="Z623" s="138"/>
    </row>
    <row r="624" spans="1:26" x14ac:dyDescent="0.25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  <c r="Z624" s="138"/>
    </row>
    <row r="625" spans="1:26" x14ac:dyDescent="0.25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  <c r="Z625" s="138"/>
    </row>
    <row r="626" spans="1:26" x14ac:dyDescent="0.25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  <c r="Z626" s="138"/>
    </row>
    <row r="627" spans="1:26" x14ac:dyDescent="0.25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  <c r="Z627" s="138"/>
    </row>
    <row r="628" spans="1:26" x14ac:dyDescent="0.25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  <c r="Z628" s="138"/>
    </row>
    <row r="629" spans="1:26" x14ac:dyDescent="0.25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  <c r="Z629" s="138"/>
    </row>
    <row r="630" spans="1:26" x14ac:dyDescent="0.25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  <c r="Z630" s="138"/>
    </row>
    <row r="631" spans="1:26" x14ac:dyDescent="0.25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  <c r="Z631" s="138"/>
    </row>
    <row r="632" spans="1:26" x14ac:dyDescent="0.25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  <c r="Z632" s="138"/>
    </row>
    <row r="633" spans="1:26" x14ac:dyDescent="0.25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  <c r="Z633" s="138"/>
    </row>
    <row r="634" spans="1:26" x14ac:dyDescent="0.25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  <c r="Z634" s="138"/>
    </row>
    <row r="635" spans="1:26" x14ac:dyDescent="0.25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  <c r="Z635" s="138"/>
    </row>
    <row r="636" spans="1:26" x14ac:dyDescent="0.25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  <c r="Z636" s="138"/>
    </row>
    <row r="637" spans="1:26" x14ac:dyDescent="0.25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  <c r="Z637" s="138"/>
    </row>
    <row r="638" spans="1:26" x14ac:dyDescent="0.25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  <c r="Z638" s="138"/>
    </row>
    <row r="639" spans="1:26" x14ac:dyDescent="0.25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  <c r="Z639" s="138"/>
    </row>
    <row r="640" spans="1:26" x14ac:dyDescent="0.25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  <c r="Z640" s="138"/>
    </row>
    <row r="641" spans="1:26" x14ac:dyDescent="0.25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  <c r="Z641" s="138"/>
    </row>
    <row r="642" spans="1:26" x14ac:dyDescent="0.25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  <c r="Z642" s="138"/>
    </row>
    <row r="643" spans="1:26" x14ac:dyDescent="0.25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  <c r="Z643" s="138"/>
    </row>
    <row r="644" spans="1:26" x14ac:dyDescent="0.25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  <c r="Z644" s="138"/>
    </row>
    <row r="645" spans="1:26" x14ac:dyDescent="0.25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</row>
    <row r="646" spans="1:26" x14ac:dyDescent="0.25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</row>
    <row r="647" spans="1:26" x14ac:dyDescent="0.25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</row>
    <row r="648" spans="1:26" x14ac:dyDescent="0.25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  <c r="Z648" s="138"/>
    </row>
    <row r="649" spans="1:26" x14ac:dyDescent="0.25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  <c r="Z649" s="138"/>
    </row>
    <row r="650" spans="1:26" x14ac:dyDescent="0.25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  <c r="Z650" s="138"/>
    </row>
    <row r="651" spans="1:26" x14ac:dyDescent="0.25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  <c r="Z651" s="138"/>
    </row>
    <row r="652" spans="1:26" x14ac:dyDescent="0.25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  <c r="Z652" s="138"/>
    </row>
    <row r="653" spans="1:26" x14ac:dyDescent="0.25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  <c r="Z653" s="138"/>
    </row>
    <row r="654" spans="1:26" x14ac:dyDescent="0.25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  <c r="Z654" s="138"/>
    </row>
    <row r="655" spans="1:26" x14ac:dyDescent="0.25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  <c r="Z655" s="138"/>
    </row>
    <row r="656" spans="1:26" x14ac:dyDescent="0.25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</row>
    <row r="657" spans="1:26" x14ac:dyDescent="0.25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</row>
    <row r="658" spans="1:26" x14ac:dyDescent="0.25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  <c r="Z658" s="138"/>
    </row>
    <row r="659" spans="1:26" x14ac:dyDescent="0.25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  <c r="Z659" s="138"/>
    </row>
    <row r="660" spans="1:26" x14ac:dyDescent="0.25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  <c r="Z660" s="138"/>
    </row>
    <row r="661" spans="1:26" x14ac:dyDescent="0.25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  <c r="Z661" s="138"/>
    </row>
    <row r="662" spans="1:26" x14ac:dyDescent="0.25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  <c r="Z662" s="138"/>
    </row>
    <row r="663" spans="1:26" x14ac:dyDescent="0.25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  <c r="Z663" s="138"/>
    </row>
    <row r="664" spans="1:26" x14ac:dyDescent="0.25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  <c r="Z664" s="138"/>
    </row>
    <row r="665" spans="1:26" x14ac:dyDescent="0.25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  <c r="Z665" s="138"/>
    </row>
    <row r="666" spans="1:26" x14ac:dyDescent="0.25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  <c r="Z666" s="138"/>
    </row>
    <row r="667" spans="1:26" x14ac:dyDescent="0.25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  <c r="Z667" s="138"/>
    </row>
    <row r="668" spans="1:26" x14ac:dyDescent="0.25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  <c r="Z668" s="138"/>
    </row>
    <row r="669" spans="1:26" x14ac:dyDescent="0.25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  <c r="Z669" s="138"/>
    </row>
    <row r="670" spans="1:26" x14ac:dyDescent="0.25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  <c r="Z670" s="138"/>
    </row>
    <row r="671" spans="1:26" x14ac:dyDescent="0.25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  <c r="Z671" s="138"/>
    </row>
    <row r="672" spans="1:26" x14ac:dyDescent="0.25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  <c r="Z672" s="138"/>
    </row>
    <row r="673" spans="1:26" x14ac:dyDescent="0.25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  <c r="Z673" s="138"/>
    </row>
    <row r="674" spans="1:26" x14ac:dyDescent="0.25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  <c r="Z674" s="138"/>
    </row>
    <row r="675" spans="1:26" x14ac:dyDescent="0.25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  <c r="Z675" s="138"/>
    </row>
    <row r="676" spans="1:26" x14ac:dyDescent="0.25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  <c r="Z676" s="138"/>
    </row>
    <row r="677" spans="1:26" x14ac:dyDescent="0.25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  <c r="Z677" s="138"/>
    </row>
    <row r="678" spans="1:26" x14ac:dyDescent="0.25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  <c r="Z678" s="138"/>
    </row>
    <row r="679" spans="1:26" x14ac:dyDescent="0.25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  <c r="Z679" s="138"/>
    </row>
    <row r="680" spans="1:26" x14ac:dyDescent="0.25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  <c r="Z680" s="138"/>
    </row>
    <row r="681" spans="1:26" x14ac:dyDescent="0.25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  <c r="Z681" s="138"/>
    </row>
    <row r="682" spans="1:26" x14ac:dyDescent="0.25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  <c r="Z682" s="138"/>
    </row>
    <row r="683" spans="1:26" x14ac:dyDescent="0.25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  <c r="Z683" s="138"/>
    </row>
    <row r="684" spans="1:26" x14ac:dyDescent="0.25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  <c r="Z684" s="138"/>
    </row>
    <row r="685" spans="1:26" x14ac:dyDescent="0.25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  <c r="Z685" s="138"/>
    </row>
    <row r="686" spans="1:26" x14ac:dyDescent="0.25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  <c r="Z686" s="138"/>
    </row>
    <row r="687" spans="1:26" x14ac:dyDescent="0.25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  <c r="Z687" s="138"/>
    </row>
    <row r="688" spans="1:26" x14ac:dyDescent="0.25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  <c r="Z688" s="138"/>
    </row>
    <row r="689" spans="1:26" x14ac:dyDescent="0.25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  <c r="Z689" s="138"/>
    </row>
    <row r="690" spans="1:26" x14ac:dyDescent="0.25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  <c r="Z690" s="138"/>
    </row>
    <row r="691" spans="1:26" x14ac:dyDescent="0.25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  <c r="Z691" s="138"/>
    </row>
    <row r="692" spans="1:26" x14ac:dyDescent="0.25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  <c r="Z692" s="138"/>
    </row>
    <row r="693" spans="1:26" x14ac:dyDescent="0.25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  <c r="Z693" s="138"/>
    </row>
    <row r="694" spans="1:26" x14ac:dyDescent="0.25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  <c r="Z694" s="138"/>
    </row>
    <row r="695" spans="1:26" x14ac:dyDescent="0.25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  <c r="Z695" s="138"/>
    </row>
    <row r="696" spans="1:26" x14ac:dyDescent="0.25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  <c r="Z696" s="138"/>
    </row>
    <row r="697" spans="1:26" x14ac:dyDescent="0.25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  <c r="Z697" s="138"/>
    </row>
    <row r="698" spans="1:26" x14ac:dyDescent="0.25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  <c r="Z698" s="138"/>
    </row>
    <row r="699" spans="1:26" x14ac:dyDescent="0.25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  <c r="Z699" s="138"/>
    </row>
    <row r="700" spans="1:26" x14ac:dyDescent="0.25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  <c r="Z700" s="138"/>
    </row>
    <row r="701" spans="1:26" x14ac:dyDescent="0.25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  <c r="Z701" s="138"/>
    </row>
    <row r="702" spans="1:26" x14ac:dyDescent="0.25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  <c r="Z702" s="138"/>
    </row>
    <row r="703" spans="1:26" x14ac:dyDescent="0.25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  <c r="Z703" s="138"/>
    </row>
    <row r="704" spans="1:26" x14ac:dyDescent="0.25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  <c r="Z704" s="138"/>
    </row>
    <row r="705" spans="1:26" x14ac:dyDescent="0.25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  <c r="Z705" s="138"/>
    </row>
    <row r="706" spans="1:26" x14ac:dyDescent="0.25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  <c r="Z706" s="138"/>
    </row>
    <row r="707" spans="1:26" x14ac:dyDescent="0.25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  <c r="Z707" s="138"/>
    </row>
    <row r="708" spans="1:26" x14ac:dyDescent="0.25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  <c r="Z708" s="138"/>
    </row>
    <row r="709" spans="1:26" x14ac:dyDescent="0.25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  <c r="Z709" s="138"/>
    </row>
    <row r="710" spans="1:26" x14ac:dyDescent="0.25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  <c r="Z710" s="138"/>
    </row>
    <row r="711" spans="1:26" x14ac:dyDescent="0.25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  <c r="Z711" s="138"/>
    </row>
    <row r="712" spans="1:26" x14ac:dyDescent="0.25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  <c r="Z712" s="138"/>
    </row>
    <row r="713" spans="1:26" x14ac:dyDescent="0.25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  <c r="Z713" s="138"/>
    </row>
    <row r="714" spans="1:26" x14ac:dyDescent="0.25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  <c r="Z714" s="138"/>
    </row>
    <row r="715" spans="1:26" x14ac:dyDescent="0.25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  <c r="Z715" s="138"/>
    </row>
    <row r="716" spans="1:26" x14ac:dyDescent="0.25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  <c r="Z716" s="138"/>
    </row>
    <row r="717" spans="1:26" x14ac:dyDescent="0.25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  <c r="Z717" s="138"/>
    </row>
    <row r="718" spans="1:26" x14ac:dyDescent="0.25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  <c r="Z718" s="138"/>
    </row>
    <row r="719" spans="1:26" x14ac:dyDescent="0.25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  <c r="Z719" s="138"/>
    </row>
    <row r="720" spans="1:26" x14ac:dyDescent="0.25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  <c r="Z720" s="138"/>
    </row>
    <row r="721" spans="1:26" x14ac:dyDescent="0.25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  <c r="Z721" s="138"/>
    </row>
    <row r="722" spans="1:26" x14ac:dyDescent="0.25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  <c r="Z722" s="138"/>
    </row>
    <row r="723" spans="1:26" x14ac:dyDescent="0.25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  <c r="Z723" s="138"/>
    </row>
    <row r="724" spans="1:26" x14ac:dyDescent="0.25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  <c r="Z724" s="138"/>
    </row>
    <row r="725" spans="1:26" x14ac:dyDescent="0.25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  <c r="Z725" s="138"/>
    </row>
    <row r="726" spans="1:26" x14ac:dyDescent="0.25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  <c r="Z726" s="138"/>
    </row>
    <row r="727" spans="1:26" x14ac:dyDescent="0.25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  <c r="Z727" s="138"/>
    </row>
    <row r="728" spans="1:26" x14ac:dyDescent="0.25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  <c r="Z728" s="138"/>
    </row>
    <row r="729" spans="1:26" x14ac:dyDescent="0.25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  <c r="Z729" s="138"/>
    </row>
    <row r="730" spans="1:26" x14ac:dyDescent="0.25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  <c r="Z730" s="138"/>
    </row>
    <row r="731" spans="1:26" x14ac:dyDescent="0.25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  <c r="Z731" s="138"/>
    </row>
    <row r="732" spans="1:26" x14ac:dyDescent="0.25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  <c r="Z732" s="138"/>
    </row>
    <row r="733" spans="1:26" x14ac:dyDescent="0.25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  <c r="Z733" s="138"/>
    </row>
    <row r="734" spans="1:26" x14ac:dyDescent="0.25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  <c r="Z734" s="138"/>
    </row>
    <row r="735" spans="1:26" x14ac:dyDescent="0.25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  <c r="Z735" s="138"/>
    </row>
    <row r="736" spans="1:26" x14ac:dyDescent="0.25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  <c r="Z736" s="138"/>
    </row>
    <row r="737" spans="1:26" x14ac:dyDescent="0.25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  <c r="Z737" s="138"/>
    </row>
    <row r="738" spans="1:26" x14ac:dyDescent="0.25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  <c r="Z738" s="138"/>
    </row>
    <row r="739" spans="1:26" x14ac:dyDescent="0.25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  <c r="Z739" s="138"/>
    </row>
    <row r="740" spans="1:26" x14ac:dyDescent="0.25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  <c r="Z740" s="138"/>
    </row>
    <row r="741" spans="1:26" x14ac:dyDescent="0.25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  <c r="Z741" s="138"/>
    </row>
    <row r="742" spans="1:26" x14ac:dyDescent="0.25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  <c r="Z742" s="138"/>
    </row>
    <row r="743" spans="1:26" x14ac:dyDescent="0.25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  <c r="Z743" s="138"/>
    </row>
    <row r="744" spans="1:26" x14ac:dyDescent="0.25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  <c r="Z744" s="138"/>
    </row>
    <row r="745" spans="1:26" x14ac:dyDescent="0.25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  <c r="Z745" s="138"/>
    </row>
    <row r="746" spans="1:26" x14ac:dyDescent="0.25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  <c r="Z746" s="138"/>
    </row>
    <row r="747" spans="1:26" x14ac:dyDescent="0.25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  <c r="Z747" s="138"/>
    </row>
    <row r="748" spans="1:26" x14ac:dyDescent="0.25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  <c r="Z748" s="138"/>
    </row>
    <row r="749" spans="1:26" x14ac:dyDescent="0.25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  <c r="Z749" s="138"/>
    </row>
    <row r="750" spans="1:26" x14ac:dyDescent="0.25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  <c r="Z750" s="138"/>
    </row>
    <row r="751" spans="1:26" x14ac:dyDescent="0.25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  <c r="Z751" s="138"/>
    </row>
    <row r="752" spans="1:26" x14ac:dyDescent="0.25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  <c r="Z752" s="138"/>
    </row>
    <row r="753" spans="1:26" x14ac:dyDescent="0.25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  <c r="Z753" s="138"/>
    </row>
    <row r="754" spans="1:26" x14ac:dyDescent="0.25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  <c r="Z754" s="138"/>
    </row>
    <row r="755" spans="1:26" x14ac:dyDescent="0.25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  <c r="Z755" s="138"/>
    </row>
    <row r="756" spans="1:26" x14ac:dyDescent="0.25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  <c r="Z756" s="138"/>
    </row>
    <row r="757" spans="1:26" x14ac:dyDescent="0.25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  <c r="Z757" s="138"/>
    </row>
    <row r="758" spans="1:26" x14ac:dyDescent="0.25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  <c r="Z758" s="138"/>
    </row>
    <row r="759" spans="1:26" x14ac:dyDescent="0.25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  <c r="Z759" s="138"/>
    </row>
    <row r="760" spans="1:26" x14ac:dyDescent="0.25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  <c r="Z760" s="138"/>
    </row>
    <row r="761" spans="1:26" x14ac:dyDescent="0.25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  <c r="Z761" s="138"/>
    </row>
    <row r="762" spans="1:26" x14ac:dyDescent="0.25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  <c r="Z762" s="138"/>
    </row>
    <row r="763" spans="1:26" x14ac:dyDescent="0.25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  <c r="Z763" s="138"/>
    </row>
    <row r="764" spans="1:26" x14ac:dyDescent="0.25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  <c r="Z764" s="138"/>
    </row>
    <row r="765" spans="1:26" x14ac:dyDescent="0.25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  <c r="Z765" s="138"/>
    </row>
    <row r="766" spans="1:26" x14ac:dyDescent="0.25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  <c r="Z766" s="138"/>
    </row>
    <row r="767" spans="1:26" x14ac:dyDescent="0.25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  <c r="Z767" s="138"/>
    </row>
    <row r="768" spans="1:26" x14ac:dyDescent="0.25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  <c r="Z768" s="138"/>
    </row>
    <row r="769" spans="1:26" x14ac:dyDescent="0.25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  <c r="Z769" s="138"/>
    </row>
    <row r="770" spans="1:26" x14ac:dyDescent="0.25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  <c r="Z770" s="138"/>
    </row>
    <row r="771" spans="1:26" x14ac:dyDescent="0.25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  <c r="Z771" s="138"/>
    </row>
    <row r="772" spans="1:26" x14ac:dyDescent="0.25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  <c r="Z772" s="138"/>
    </row>
    <row r="773" spans="1:26" x14ac:dyDescent="0.25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  <c r="Z773" s="138"/>
    </row>
    <row r="774" spans="1:26" x14ac:dyDescent="0.25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  <c r="Z774" s="138"/>
    </row>
    <row r="775" spans="1:26" x14ac:dyDescent="0.25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  <c r="Z775" s="138"/>
    </row>
    <row r="776" spans="1:26" x14ac:dyDescent="0.25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  <c r="Z776" s="138"/>
    </row>
    <row r="777" spans="1:26" x14ac:dyDescent="0.25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  <c r="Z777" s="138"/>
    </row>
    <row r="778" spans="1:26" x14ac:dyDescent="0.25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  <c r="Z778" s="138"/>
    </row>
    <row r="779" spans="1:26" x14ac:dyDescent="0.25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  <c r="Z779" s="138"/>
    </row>
    <row r="780" spans="1:26" x14ac:dyDescent="0.25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  <c r="Z780" s="138"/>
    </row>
    <row r="781" spans="1:26" x14ac:dyDescent="0.25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  <c r="Z781" s="138"/>
    </row>
    <row r="782" spans="1:26" x14ac:dyDescent="0.25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  <c r="Z782" s="138"/>
    </row>
    <row r="783" spans="1:26" x14ac:dyDescent="0.25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  <c r="Z783" s="138"/>
    </row>
    <row r="784" spans="1:26" x14ac:dyDescent="0.25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  <c r="Z784" s="138"/>
    </row>
    <row r="785" spans="1:26" x14ac:dyDescent="0.25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  <c r="Z785" s="138"/>
    </row>
    <row r="786" spans="1:26" x14ac:dyDescent="0.25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  <c r="Z786" s="138"/>
    </row>
    <row r="787" spans="1:26" x14ac:dyDescent="0.25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  <c r="Z787" s="138"/>
    </row>
    <row r="788" spans="1:26" x14ac:dyDescent="0.25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  <c r="Z788" s="138"/>
    </row>
    <row r="789" spans="1:26" x14ac:dyDescent="0.25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  <c r="Z789" s="138"/>
    </row>
    <row r="790" spans="1:26" x14ac:dyDescent="0.25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  <c r="Z790" s="138"/>
    </row>
    <row r="791" spans="1:26" x14ac:dyDescent="0.25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  <c r="Z791" s="138"/>
    </row>
    <row r="792" spans="1:26" x14ac:dyDescent="0.25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  <c r="Z792" s="138"/>
    </row>
    <row r="793" spans="1:26" x14ac:dyDescent="0.25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  <c r="Z793" s="138"/>
    </row>
    <row r="794" spans="1:26" x14ac:dyDescent="0.25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  <c r="Z794" s="138"/>
    </row>
    <row r="795" spans="1:26" x14ac:dyDescent="0.25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  <c r="Z795" s="138"/>
    </row>
    <row r="796" spans="1:26" x14ac:dyDescent="0.25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  <c r="Z796" s="138"/>
    </row>
    <row r="797" spans="1:26" x14ac:dyDescent="0.25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  <c r="Z797" s="138"/>
    </row>
    <row r="798" spans="1:26" x14ac:dyDescent="0.25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  <c r="Z798" s="138"/>
    </row>
    <row r="799" spans="1:26" x14ac:dyDescent="0.25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  <c r="Z799" s="138"/>
    </row>
    <row r="800" spans="1:26" x14ac:dyDescent="0.25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  <c r="Z800" s="138"/>
    </row>
    <row r="801" spans="1:26" x14ac:dyDescent="0.25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  <c r="Z801" s="138"/>
    </row>
    <row r="802" spans="1:26" x14ac:dyDescent="0.25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  <c r="Z802" s="138"/>
    </row>
    <row r="803" spans="1:26" x14ac:dyDescent="0.25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  <c r="Z803" s="138"/>
    </row>
    <row r="804" spans="1:26" x14ac:dyDescent="0.25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  <c r="Z804" s="138"/>
    </row>
    <row r="805" spans="1:26" x14ac:dyDescent="0.25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  <c r="Z805" s="138"/>
    </row>
    <row r="806" spans="1:26" x14ac:dyDescent="0.25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  <c r="Z806" s="138"/>
    </row>
    <row r="807" spans="1:26" x14ac:dyDescent="0.25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  <c r="Z807" s="138"/>
    </row>
    <row r="808" spans="1:26" x14ac:dyDescent="0.25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  <c r="Z808" s="138"/>
    </row>
    <row r="809" spans="1:26" x14ac:dyDescent="0.25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  <c r="Z809" s="138"/>
    </row>
    <row r="810" spans="1:26" x14ac:dyDescent="0.25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  <c r="Z810" s="138"/>
    </row>
    <row r="811" spans="1:26" x14ac:dyDescent="0.25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  <c r="Z811" s="138"/>
    </row>
    <row r="812" spans="1:26" x14ac:dyDescent="0.25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  <c r="Z812" s="138"/>
    </row>
    <row r="813" spans="1:26" x14ac:dyDescent="0.25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  <c r="Z813" s="138"/>
    </row>
    <row r="814" spans="1:26" x14ac:dyDescent="0.25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  <c r="Z814" s="138"/>
    </row>
    <row r="815" spans="1:26" x14ac:dyDescent="0.25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  <c r="Z815" s="138"/>
    </row>
    <row r="816" spans="1:26" x14ac:dyDescent="0.25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  <c r="Z816" s="138"/>
    </row>
    <row r="817" spans="1:26" x14ac:dyDescent="0.25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  <c r="Z817" s="138"/>
    </row>
    <row r="818" spans="1:26" x14ac:dyDescent="0.25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  <c r="Z818" s="138"/>
    </row>
    <row r="819" spans="1:26" x14ac:dyDescent="0.25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  <c r="Z819" s="138"/>
    </row>
    <row r="820" spans="1:26" x14ac:dyDescent="0.25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  <c r="Z820" s="138"/>
    </row>
    <row r="821" spans="1:26" x14ac:dyDescent="0.25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  <c r="Z821" s="138"/>
    </row>
    <row r="822" spans="1:26" x14ac:dyDescent="0.25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  <c r="Z822" s="138"/>
    </row>
    <row r="823" spans="1:26" x14ac:dyDescent="0.25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  <c r="Z823" s="138"/>
    </row>
    <row r="824" spans="1:26" x14ac:dyDescent="0.25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  <c r="Z824" s="138"/>
    </row>
    <row r="825" spans="1:26" x14ac:dyDescent="0.25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  <c r="Z825" s="138"/>
    </row>
    <row r="826" spans="1:26" x14ac:dyDescent="0.25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  <c r="Z826" s="138"/>
    </row>
    <row r="827" spans="1:26" x14ac:dyDescent="0.25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  <c r="Z827" s="138"/>
    </row>
    <row r="828" spans="1:26" x14ac:dyDescent="0.25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  <c r="Z828" s="138"/>
    </row>
    <row r="829" spans="1:26" x14ac:dyDescent="0.25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  <c r="Z829" s="138"/>
    </row>
    <row r="830" spans="1:26" x14ac:dyDescent="0.25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  <c r="Z830" s="138"/>
    </row>
    <row r="831" spans="1:26" x14ac:dyDescent="0.25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  <c r="Z831" s="138"/>
    </row>
    <row r="832" spans="1:26" x14ac:dyDescent="0.25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  <c r="Z832" s="138"/>
    </row>
    <row r="833" spans="1:26" x14ac:dyDescent="0.25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  <c r="Z833" s="138"/>
    </row>
    <row r="834" spans="1:26" x14ac:dyDescent="0.25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  <c r="Z834" s="138"/>
    </row>
    <row r="835" spans="1:26" x14ac:dyDescent="0.25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  <c r="Z835" s="138"/>
    </row>
    <row r="836" spans="1:26" x14ac:dyDescent="0.25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  <c r="Z836" s="138"/>
    </row>
    <row r="837" spans="1:26" x14ac:dyDescent="0.25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  <c r="Z837" s="138"/>
    </row>
    <row r="838" spans="1:26" x14ac:dyDescent="0.25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  <c r="Z838" s="138"/>
    </row>
    <row r="839" spans="1:26" x14ac:dyDescent="0.25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  <c r="Z839" s="138"/>
    </row>
    <row r="840" spans="1:26" x14ac:dyDescent="0.25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  <c r="Z840" s="138"/>
    </row>
    <row r="841" spans="1:26" x14ac:dyDescent="0.25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  <c r="Z841" s="138"/>
    </row>
    <row r="842" spans="1:26" x14ac:dyDescent="0.25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  <c r="Z842" s="138"/>
    </row>
    <row r="843" spans="1:26" x14ac:dyDescent="0.25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  <c r="Z843" s="138"/>
    </row>
    <row r="844" spans="1:26" x14ac:dyDescent="0.25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  <c r="Z844" s="138"/>
    </row>
    <row r="845" spans="1:26" x14ac:dyDescent="0.25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  <c r="Z845" s="138"/>
    </row>
    <row r="846" spans="1:26" x14ac:dyDescent="0.25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  <c r="Z846" s="138"/>
    </row>
    <row r="847" spans="1:26" x14ac:dyDescent="0.25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  <c r="Z847" s="138"/>
    </row>
    <row r="848" spans="1:26" x14ac:dyDescent="0.25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  <c r="Z848" s="138"/>
    </row>
    <row r="849" spans="1:26" x14ac:dyDescent="0.25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  <c r="Z849" s="138"/>
    </row>
    <row r="850" spans="1:26" x14ac:dyDescent="0.25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  <c r="Z850" s="138"/>
    </row>
    <row r="851" spans="1:26" x14ac:dyDescent="0.25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  <c r="Z851" s="138"/>
    </row>
    <row r="852" spans="1:26" x14ac:dyDescent="0.25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  <c r="Z852" s="138"/>
    </row>
    <row r="853" spans="1:26" x14ac:dyDescent="0.25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  <c r="Z853" s="138"/>
    </row>
    <row r="854" spans="1:26" x14ac:dyDescent="0.25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  <c r="Z854" s="138"/>
    </row>
    <row r="855" spans="1:26" x14ac:dyDescent="0.25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  <c r="Z855" s="138"/>
    </row>
    <row r="856" spans="1:26" x14ac:dyDescent="0.25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  <c r="Z856" s="138"/>
    </row>
    <row r="857" spans="1:26" x14ac:dyDescent="0.25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  <c r="Z857" s="138"/>
    </row>
    <row r="858" spans="1:26" x14ac:dyDescent="0.25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  <c r="Z858" s="138"/>
    </row>
    <row r="859" spans="1:26" x14ac:dyDescent="0.25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  <c r="Z859" s="138"/>
    </row>
    <row r="860" spans="1:26" x14ac:dyDescent="0.25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  <c r="Z860" s="138"/>
    </row>
    <row r="861" spans="1:26" x14ac:dyDescent="0.25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  <c r="Z861" s="138"/>
    </row>
    <row r="862" spans="1:26" x14ac:dyDescent="0.25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  <c r="Z862" s="138"/>
    </row>
    <row r="863" spans="1:26" x14ac:dyDescent="0.25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  <c r="Z863" s="138"/>
    </row>
    <row r="864" spans="1:26" x14ac:dyDescent="0.25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  <c r="Z864" s="138"/>
    </row>
    <row r="865" spans="1:26" x14ac:dyDescent="0.25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  <c r="Z865" s="138"/>
    </row>
    <row r="866" spans="1:26" x14ac:dyDescent="0.25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  <c r="Z866" s="138"/>
    </row>
    <row r="867" spans="1:26" x14ac:dyDescent="0.25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  <c r="Z867" s="138"/>
    </row>
    <row r="868" spans="1:26" x14ac:dyDescent="0.25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  <c r="Z868" s="138"/>
    </row>
    <row r="869" spans="1:26" x14ac:dyDescent="0.25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  <c r="Z869" s="138"/>
    </row>
    <row r="870" spans="1:26" x14ac:dyDescent="0.25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  <c r="Z870" s="138"/>
    </row>
    <row r="871" spans="1:26" x14ac:dyDescent="0.25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  <c r="Z871" s="138"/>
    </row>
    <row r="872" spans="1:26" x14ac:dyDescent="0.25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  <c r="Z872" s="138"/>
    </row>
    <row r="873" spans="1:26" x14ac:dyDescent="0.25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  <c r="Z873" s="138"/>
    </row>
    <row r="874" spans="1:26" x14ac:dyDescent="0.25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  <c r="Z874" s="138"/>
    </row>
    <row r="875" spans="1:26" x14ac:dyDescent="0.25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  <c r="Z875" s="138"/>
    </row>
    <row r="876" spans="1:26" x14ac:dyDescent="0.25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  <c r="Z876" s="138"/>
    </row>
    <row r="877" spans="1:26" x14ac:dyDescent="0.25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  <c r="Z877" s="138"/>
    </row>
    <row r="878" spans="1:26" x14ac:dyDescent="0.25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  <c r="Z878" s="138"/>
    </row>
    <row r="879" spans="1:26" x14ac:dyDescent="0.25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  <c r="Z879" s="138"/>
    </row>
    <row r="880" spans="1:26" x14ac:dyDescent="0.25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  <c r="Z880" s="138"/>
    </row>
    <row r="881" spans="1:26" x14ac:dyDescent="0.25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  <c r="Z881" s="138"/>
    </row>
    <row r="882" spans="1:26" x14ac:dyDescent="0.25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  <c r="Z882" s="138"/>
    </row>
    <row r="883" spans="1:26" x14ac:dyDescent="0.25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  <c r="Z883" s="138"/>
    </row>
    <row r="884" spans="1:26" x14ac:dyDescent="0.25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  <c r="Z884" s="138"/>
    </row>
    <row r="885" spans="1:26" x14ac:dyDescent="0.25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  <c r="Z885" s="138"/>
    </row>
    <row r="886" spans="1:26" x14ac:dyDescent="0.25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  <c r="Z886" s="138"/>
    </row>
    <row r="887" spans="1:26" x14ac:dyDescent="0.25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  <c r="Z887" s="138"/>
    </row>
    <row r="888" spans="1:26" x14ac:dyDescent="0.25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  <c r="Z888" s="138"/>
    </row>
    <row r="889" spans="1:26" x14ac:dyDescent="0.25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  <c r="Z889" s="138"/>
    </row>
    <row r="890" spans="1:26" x14ac:dyDescent="0.25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  <c r="Z890" s="138"/>
    </row>
    <row r="891" spans="1:26" x14ac:dyDescent="0.25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  <c r="Z891" s="138"/>
    </row>
    <row r="892" spans="1:26" x14ac:dyDescent="0.25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  <c r="Z892" s="138"/>
    </row>
    <row r="893" spans="1:26" x14ac:dyDescent="0.25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  <c r="Z893" s="138"/>
    </row>
    <row r="894" spans="1:26" x14ac:dyDescent="0.25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  <c r="Z894" s="138"/>
    </row>
    <row r="895" spans="1:26" x14ac:dyDescent="0.25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  <c r="Z895" s="138"/>
    </row>
    <row r="896" spans="1:26" x14ac:dyDescent="0.25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  <c r="Z896" s="138"/>
    </row>
    <row r="897" spans="1:26" x14ac:dyDescent="0.25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  <c r="Z897" s="138"/>
    </row>
    <row r="898" spans="1:26" x14ac:dyDescent="0.25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  <c r="Z898" s="138"/>
    </row>
    <row r="899" spans="1:26" x14ac:dyDescent="0.25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  <c r="Z899" s="138"/>
    </row>
    <row r="900" spans="1:26" x14ac:dyDescent="0.25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  <c r="Z900" s="138"/>
    </row>
    <row r="901" spans="1:26" x14ac:dyDescent="0.25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  <c r="Z901" s="138"/>
    </row>
    <row r="902" spans="1:26" x14ac:dyDescent="0.25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  <c r="Z902" s="138"/>
    </row>
    <row r="903" spans="1:26" x14ac:dyDescent="0.25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  <c r="Z903" s="138"/>
    </row>
    <row r="904" spans="1:26" x14ac:dyDescent="0.25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  <c r="Z904" s="138"/>
    </row>
    <row r="905" spans="1:26" x14ac:dyDescent="0.25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  <c r="Z905" s="138"/>
    </row>
    <row r="906" spans="1:26" x14ac:dyDescent="0.25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  <c r="Z906" s="138"/>
    </row>
    <row r="907" spans="1:26" x14ac:dyDescent="0.25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  <c r="Z907" s="138"/>
    </row>
    <row r="908" spans="1:26" x14ac:dyDescent="0.25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  <c r="Z908" s="138"/>
    </row>
    <row r="909" spans="1:26" x14ac:dyDescent="0.25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  <c r="Z909" s="138"/>
    </row>
    <row r="910" spans="1:26" x14ac:dyDescent="0.25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  <c r="Z910" s="138"/>
    </row>
    <row r="911" spans="1:26" x14ac:dyDescent="0.25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  <c r="Z911" s="138"/>
    </row>
    <row r="912" spans="1:26" x14ac:dyDescent="0.25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  <c r="Z912" s="138"/>
    </row>
    <row r="913" spans="1:26" x14ac:dyDescent="0.25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  <c r="Z913" s="138"/>
    </row>
    <row r="914" spans="1:26" x14ac:dyDescent="0.25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  <c r="Z914" s="138"/>
    </row>
    <row r="915" spans="1:26" x14ac:dyDescent="0.25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  <c r="Z915" s="138"/>
    </row>
    <row r="916" spans="1:26" x14ac:dyDescent="0.25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  <c r="Z916" s="138"/>
    </row>
    <row r="917" spans="1:26" x14ac:dyDescent="0.25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  <c r="Z917" s="138"/>
    </row>
    <row r="918" spans="1:26" x14ac:dyDescent="0.25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  <c r="Z918" s="138"/>
    </row>
    <row r="919" spans="1:26" x14ac:dyDescent="0.25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  <c r="Z919" s="138"/>
    </row>
    <row r="920" spans="1:26" x14ac:dyDescent="0.25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  <c r="Z920" s="138"/>
    </row>
    <row r="921" spans="1:26" x14ac:dyDescent="0.25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  <c r="Z921" s="138"/>
    </row>
    <row r="922" spans="1:26" x14ac:dyDescent="0.25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  <c r="Z922" s="138"/>
    </row>
    <row r="923" spans="1:26" x14ac:dyDescent="0.25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  <c r="Z923" s="138"/>
    </row>
    <row r="924" spans="1:26" x14ac:dyDescent="0.25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  <c r="Z924" s="138"/>
    </row>
    <row r="925" spans="1:26" x14ac:dyDescent="0.25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  <c r="Z925" s="138"/>
    </row>
    <row r="926" spans="1:26" x14ac:dyDescent="0.25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  <c r="Z926" s="138"/>
    </row>
    <row r="927" spans="1:26" x14ac:dyDescent="0.25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  <c r="Z927" s="138"/>
    </row>
    <row r="928" spans="1:26" x14ac:dyDescent="0.25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  <c r="Z928" s="138"/>
    </row>
    <row r="929" spans="1:26" x14ac:dyDescent="0.25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  <c r="Z929" s="138"/>
    </row>
    <row r="930" spans="1:26" x14ac:dyDescent="0.25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  <c r="Z930" s="138"/>
    </row>
    <row r="931" spans="1:26" x14ac:dyDescent="0.25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  <c r="Z931" s="138"/>
    </row>
    <row r="932" spans="1:26" x14ac:dyDescent="0.25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  <c r="Z932" s="138"/>
    </row>
    <row r="933" spans="1:26" x14ac:dyDescent="0.25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  <c r="Z933" s="138"/>
    </row>
    <row r="934" spans="1:26" x14ac:dyDescent="0.25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  <c r="Z934" s="138"/>
    </row>
    <row r="935" spans="1:26" x14ac:dyDescent="0.25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  <c r="Z935" s="138"/>
    </row>
    <row r="936" spans="1:26" x14ac:dyDescent="0.25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  <c r="Z936" s="138"/>
    </row>
    <row r="937" spans="1:26" x14ac:dyDescent="0.25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  <c r="Z937" s="138"/>
    </row>
    <row r="938" spans="1:26" x14ac:dyDescent="0.25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  <c r="Z938" s="138"/>
    </row>
    <row r="939" spans="1:26" x14ac:dyDescent="0.25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  <c r="Z939" s="138"/>
    </row>
    <row r="940" spans="1:26" x14ac:dyDescent="0.25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  <c r="Z940" s="138"/>
    </row>
    <row r="941" spans="1:26" x14ac:dyDescent="0.25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  <c r="Z941" s="138"/>
    </row>
    <row r="942" spans="1:26" x14ac:dyDescent="0.25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  <c r="Z942" s="138"/>
    </row>
    <row r="943" spans="1:26" x14ac:dyDescent="0.25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  <c r="Z943" s="138"/>
    </row>
    <row r="944" spans="1:26" x14ac:dyDescent="0.25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  <c r="Z944" s="138"/>
    </row>
    <row r="945" spans="1:26" x14ac:dyDescent="0.25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  <c r="Z945" s="138"/>
    </row>
    <row r="946" spans="1:26" x14ac:dyDescent="0.25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  <c r="Z946" s="138"/>
    </row>
    <row r="947" spans="1:26" x14ac:dyDescent="0.25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  <c r="Z947" s="138"/>
    </row>
    <row r="948" spans="1:26" x14ac:dyDescent="0.25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  <c r="Z948" s="138"/>
    </row>
    <row r="949" spans="1:26" x14ac:dyDescent="0.25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  <c r="Z949" s="138"/>
    </row>
    <row r="950" spans="1:26" x14ac:dyDescent="0.25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  <c r="Z950" s="138"/>
    </row>
    <row r="951" spans="1:26" x14ac:dyDescent="0.25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  <c r="Z951" s="138"/>
    </row>
    <row r="952" spans="1:26" x14ac:dyDescent="0.25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  <c r="Z952" s="138"/>
    </row>
    <row r="953" spans="1:26" x14ac:dyDescent="0.25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  <c r="Z953" s="138"/>
    </row>
    <row r="954" spans="1:26" x14ac:dyDescent="0.25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  <c r="Z954" s="138"/>
    </row>
    <row r="955" spans="1:26" x14ac:dyDescent="0.25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  <c r="Z955" s="138"/>
    </row>
    <row r="956" spans="1:26" x14ac:dyDescent="0.25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  <c r="Z956" s="138"/>
    </row>
    <row r="957" spans="1:26" x14ac:dyDescent="0.25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  <c r="Z957" s="138"/>
    </row>
    <row r="958" spans="1:26" x14ac:dyDescent="0.25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  <c r="Z958" s="138"/>
    </row>
    <row r="959" spans="1:26" x14ac:dyDescent="0.25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  <c r="Z959" s="138"/>
    </row>
    <row r="960" spans="1:26" x14ac:dyDescent="0.25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  <c r="Z960" s="138"/>
    </row>
    <row r="961" spans="1:26" x14ac:dyDescent="0.25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  <c r="Z961" s="138"/>
    </row>
    <row r="962" spans="1:26" x14ac:dyDescent="0.25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  <c r="Z962" s="138"/>
    </row>
    <row r="963" spans="1:26" x14ac:dyDescent="0.25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  <c r="Z963" s="138"/>
    </row>
    <row r="964" spans="1:26" x14ac:dyDescent="0.25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  <c r="Z964" s="138"/>
    </row>
    <row r="965" spans="1:26" x14ac:dyDescent="0.25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  <c r="Z965" s="138"/>
    </row>
    <row r="966" spans="1:26" x14ac:dyDescent="0.25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  <c r="Z966" s="138"/>
    </row>
    <row r="967" spans="1:26" x14ac:dyDescent="0.25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  <c r="Z967" s="138"/>
    </row>
    <row r="968" spans="1:26" x14ac:dyDescent="0.25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  <c r="Z968" s="138"/>
    </row>
    <row r="969" spans="1:26" x14ac:dyDescent="0.25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  <c r="Z969" s="138"/>
    </row>
    <row r="970" spans="1:26" x14ac:dyDescent="0.25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  <c r="Z970" s="138"/>
    </row>
    <row r="971" spans="1:26" x14ac:dyDescent="0.25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  <c r="Z971" s="138"/>
    </row>
    <row r="972" spans="1:26" x14ac:dyDescent="0.25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  <c r="Z972" s="138"/>
    </row>
    <row r="973" spans="1:26" x14ac:dyDescent="0.25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  <c r="Z973" s="138"/>
    </row>
    <row r="974" spans="1:26" x14ac:dyDescent="0.25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  <c r="Z974" s="138"/>
    </row>
    <row r="975" spans="1:26" x14ac:dyDescent="0.25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  <c r="Z975" s="138"/>
    </row>
    <row r="976" spans="1:26" x14ac:dyDescent="0.25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  <c r="Z976" s="138"/>
    </row>
    <row r="977" spans="1:26" x14ac:dyDescent="0.25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  <c r="Z977" s="138"/>
    </row>
    <row r="978" spans="1:26" x14ac:dyDescent="0.25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  <c r="Z978" s="138"/>
    </row>
    <row r="979" spans="1:26" x14ac:dyDescent="0.25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  <c r="Z979" s="138"/>
    </row>
    <row r="980" spans="1:26" x14ac:dyDescent="0.25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  <c r="Z980" s="138"/>
    </row>
    <row r="981" spans="1:26" x14ac:dyDescent="0.25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  <c r="Z981" s="138"/>
    </row>
    <row r="982" spans="1:26" x14ac:dyDescent="0.25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  <c r="Z982" s="138"/>
    </row>
    <row r="983" spans="1:26" x14ac:dyDescent="0.25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  <c r="Z983" s="138"/>
    </row>
    <row r="984" spans="1:26" x14ac:dyDescent="0.25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  <c r="Z984" s="138"/>
    </row>
    <row r="985" spans="1:26" x14ac:dyDescent="0.25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  <c r="Z985" s="138"/>
    </row>
    <row r="986" spans="1:26" x14ac:dyDescent="0.25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  <c r="Z986" s="138"/>
    </row>
    <row r="987" spans="1:26" x14ac:dyDescent="0.25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  <c r="Z987" s="138"/>
    </row>
    <row r="988" spans="1:26" x14ac:dyDescent="0.25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  <c r="Z988" s="138"/>
    </row>
    <row r="989" spans="1:26" x14ac:dyDescent="0.25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  <c r="Z989" s="138"/>
    </row>
    <row r="990" spans="1:26" x14ac:dyDescent="0.25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  <c r="Z990" s="138"/>
    </row>
    <row r="991" spans="1:26" x14ac:dyDescent="0.25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  <c r="Z991" s="138"/>
    </row>
    <row r="992" spans="1:26" x14ac:dyDescent="0.25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  <c r="Z992" s="138"/>
    </row>
    <row r="993" spans="1:26" x14ac:dyDescent="0.25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  <c r="Z993" s="138"/>
    </row>
    <row r="994" spans="1:26" x14ac:dyDescent="0.25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  <c r="Z994" s="138"/>
    </row>
    <row r="995" spans="1:26" x14ac:dyDescent="0.25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  <c r="Z995" s="138"/>
    </row>
    <row r="996" spans="1:26" x14ac:dyDescent="0.25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  <c r="Z996" s="138"/>
    </row>
    <row r="997" spans="1:26" x14ac:dyDescent="0.25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  <c r="Z997" s="138"/>
    </row>
    <row r="998" spans="1:26" x14ac:dyDescent="0.25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  <c r="Z998" s="138"/>
    </row>
    <row r="999" spans="1:26" x14ac:dyDescent="0.25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  <c r="Z999" s="138"/>
    </row>
  </sheetData>
  <pageMargins left="0.7" right="0.7" top="0.75" bottom="0.75" header="0.3" footer="0.3"/>
  <ignoredErrors>
    <ignoredError sqref="R3 J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Budget Summary</vt:lpstr>
      <vt:lpstr>Fundraising</vt:lpstr>
      <vt:lpstr>Player Accounts</vt:lpstr>
      <vt:lpstr>Cash Flow</vt:lpstr>
      <vt:lpstr>Fudge - SAMPLE</vt:lpstr>
      <vt:lpstr>Player Accounts w 5050</vt:lpstr>
      <vt:lpstr>'Budget Summary'!Print_Area</vt:lpstr>
      <vt:lpstr>Fundraising!Print_Area</vt:lpstr>
    </vt:vector>
  </TitlesOfParts>
  <Company>Hockey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dkester</dc:creator>
  <cp:lastModifiedBy>Belinda Randall</cp:lastModifiedBy>
  <cp:lastPrinted>2021-05-05T01:01:13Z</cp:lastPrinted>
  <dcterms:created xsi:type="dcterms:W3CDTF">2007-01-17T21:43:34Z</dcterms:created>
  <dcterms:modified xsi:type="dcterms:W3CDTF">2025-09-28T15:33:10Z</dcterms:modified>
</cp:coreProperties>
</file>