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3f1fe7d32205fa08/Desktop/LACROSSE/LACOKA/2023/"/>
    </mc:Choice>
  </mc:AlternateContent>
  <xr:revisionPtr revIDLastSave="5" documentId="11_F25DC773A252ABDACC10483BD119736C5BDE58ED" xr6:coauthVersionLast="47" xr6:coauthVersionMax="47" xr10:uidLastSave="{651DEAD4-5956-472B-AB39-12ED69E38845}"/>
  <bookViews>
    <workbookView xWindow="-120" yWindow="-120" windowWidth="29040" windowHeight="15720" activeTab="1" xr2:uid="{00000000-000D-0000-FFFF-FFFF00000000}"/>
  </bookViews>
  <sheets>
    <sheet name="Locos Budget" sheetId="1" r:id="rId1"/>
    <sheet name="Gators Budg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2" l="1"/>
  <c r="I37" i="2" s="1"/>
  <c r="G36" i="2"/>
  <c r="G37" i="2" s="1"/>
  <c r="G24" i="2"/>
  <c r="I22" i="2"/>
  <c r="I21" i="2"/>
  <c r="I17" i="2"/>
  <c r="I24" i="2" s="1"/>
  <c r="I31" i="2" s="1"/>
  <c r="I15" i="2"/>
  <c r="G15" i="2"/>
  <c r="G31" i="2" s="1"/>
  <c r="I9" i="2"/>
  <c r="I10" i="2" s="1"/>
  <c r="I32" i="2" s="1"/>
  <c r="G9" i="2"/>
  <c r="G10" i="2" s="1"/>
  <c r="I41" i="1"/>
  <c r="I42" i="1" s="1"/>
  <c r="G41" i="1"/>
  <c r="G42" i="1" s="1"/>
  <c r="I35" i="1"/>
  <c r="I34" i="1"/>
  <c r="I33" i="1"/>
  <c r="I32" i="1"/>
  <c r="I28" i="1"/>
  <c r="G28" i="1"/>
  <c r="I25" i="1"/>
  <c r="I22" i="1"/>
  <c r="I21" i="1"/>
  <c r="I19" i="1"/>
  <c r="I36" i="1" s="1"/>
  <c r="I37" i="1" s="1"/>
  <c r="I43" i="1" s="1"/>
  <c r="G19" i="1"/>
  <c r="G36" i="1" s="1"/>
  <c r="I11" i="1"/>
  <c r="I10" i="1"/>
  <c r="G10" i="1"/>
  <c r="G11" i="1" s="1"/>
  <c r="I38" i="2" l="1"/>
  <c r="G32" i="2"/>
  <c r="G38" i="2" s="1"/>
  <c r="G37" i="1"/>
  <c r="G4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Angela Nygaard</author>
  </authors>
  <commentList>
    <comment ref="G17" authorId="0" shapeId="0" xr:uid="{17DB4CC5-A6AC-4FC2-B2CB-FAF4574B9AF5}">
      <text>
        <r>
          <rPr>
            <b/>
            <sz val="9"/>
            <color indexed="81"/>
            <rFont val="Tahoma"/>
            <family val="2"/>
          </rPr>
          <t>Angela Nygaard:</t>
        </r>
        <r>
          <rPr>
            <sz val="9"/>
            <color indexed="81"/>
            <rFont val="Tahoma"/>
            <family val="2"/>
          </rPr>
          <t xml:space="preserve">
Goalie gloves, shooter tutor, locos shorts</t>
        </r>
      </text>
    </comment>
    <comment ref="I17" authorId="0" shapeId="0" xr:uid="{A5A6DF7A-8DAB-491B-944A-61D3F5D7A6A1}">
      <text>
        <r>
          <rPr>
            <b/>
            <sz val="9"/>
            <color indexed="81"/>
            <rFont val="Tahoma"/>
            <family val="2"/>
          </rPr>
          <t>Angela Nygaard:</t>
        </r>
        <r>
          <rPr>
            <sz val="9"/>
            <color indexed="81"/>
            <rFont val="Tahoma"/>
            <family val="2"/>
          </rPr>
          <t xml:space="preserve">
Two Goalie uppers, 2024 shorts, balls</t>
        </r>
      </text>
    </comment>
    <comment ref="G18" authorId="0" shapeId="0" xr:uid="{92293C2C-D1E3-4BAA-ADC3-2A15235DCDCE}">
      <text>
        <r>
          <rPr>
            <b/>
            <sz val="9"/>
            <color indexed="81"/>
            <rFont val="Tahoma"/>
            <charset val="1"/>
          </rPr>
          <t>Angela Nygaard:</t>
        </r>
        <r>
          <rPr>
            <sz val="9"/>
            <color indexed="81"/>
            <rFont val="Tahoma"/>
            <charset val="1"/>
          </rPr>
          <t xml:space="preserve">
One set of Jerseys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Angela Nygaard</author>
  </authors>
  <commentList>
    <comment ref="G13" authorId="0" shapeId="0" xr:uid="{AC22F82C-7A22-4B79-9C03-918D03552636}">
      <text>
        <r>
          <rPr>
            <b/>
            <sz val="9"/>
            <color indexed="81"/>
            <rFont val="Tahoma"/>
            <family val="2"/>
          </rPr>
          <t>Angela Nygaard:</t>
        </r>
        <r>
          <rPr>
            <sz val="9"/>
            <color indexed="81"/>
            <rFont val="Tahoma"/>
            <family val="2"/>
          </rPr>
          <t xml:space="preserve">
Balls, mouthguards, helmets, shorts</t>
        </r>
      </text>
    </comment>
    <comment ref="I13" authorId="0" shapeId="0" xr:uid="{648C7E63-C4F6-42F5-A77A-5E27439CF74F}">
      <text>
        <r>
          <rPr>
            <b/>
            <sz val="9"/>
            <color indexed="81"/>
            <rFont val="Tahoma"/>
            <family val="2"/>
          </rPr>
          <t>Angela Nygaard:</t>
        </r>
        <r>
          <rPr>
            <sz val="9"/>
            <color indexed="81"/>
            <rFont val="Tahoma"/>
            <family val="2"/>
          </rPr>
          <t xml:space="preserve">
two nets</t>
        </r>
      </text>
    </comment>
    <comment ref="I18" authorId="0" shapeId="0" xr:uid="{691472C5-CB6F-4A04-A25A-07E2407801A1}">
      <text>
        <r>
          <rPr>
            <b/>
            <sz val="9"/>
            <color indexed="81"/>
            <rFont val="Tahoma"/>
            <family val="2"/>
          </rPr>
          <t>Angela Nygaard:</t>
        </r>
        <r>
          <rPr>
            <sz val="9"/>
            <color indexed="81"/>
            <rFont val="Tahoma"/>
            <family val="2"/>
          </rPr>
          <t xml:space="preserve">
coach shirts</t>
        </r>
      </text>
    </comment>
  </commentList>
</comments>
</file>

<file path=xl/sharedStrings.xml><?xml version="1.0" encoding="utf-8"?>
<sst xmlns="http://schemas.openxmlformats.org/spreadsheetml/2006/main" count="81" uniqueCount="62">
  <si>
    <t>1 Jan - 21 Nov 22</t>
  </si>
  <si>
    <t>Budget</t>
  </si>
  <si>
    <t>Ordinary Income/Expense</t>
  </si>
  <si>
    <t>Income</t>
  </si>
  <si>
    <t>Apparel</t>
  </si>
  <si>
    <t>Floor reimbursement</t>
  </si>
  <si>
    <t>Raffle Revenue</t>
  </si>
  <si>
    <t>Registration Fees</t>
  </si>
  <si>
    <t>Sponsorship</t>
  </si>
  <si>
    <t>Total Income</t>
  </si>
  <si>
    <t>Gross Profit</t>
  </si>
  <si>
    <t>Expense</t>
  </si>
  <si>
    <t>Advertising and Promotion</t>
  </si>
  <si>
    <t>Apparel Expense</t>
  </si>
  <si>
    <t>Coach and Director honorariums</t>
  </si>
  <si>
    <t>Equipment</t>
  </si>
  <si>
    <t>Box - Equipment</t>
  </si>
  <si>
    <t>Equipment - Other</t>
  </si>
  <si>
    <t>Jerseys?</t>
  </si>
  <si>
    <t>Total Equipment</t>
  </si>
  <si>
    <t>Floor</t>
  </si>
  <si>
    <t>Meals and Entertainment</t>
  </si>
  <si>
    <t>Meeting Expense</t>
  </si>
  <si>
    <t>Membership Fees</t>
  </si>
  <si>
    <t>ALA Fees</t>
  </si>
  <si>
    <t>CALL Fees</t>
  </si>
  <si>
    <t>Membership Fees - Other</t>
  </si>
  <si>
    <t>Total Membership Fees</t>
  </si>
  <si>
    <t>Merchant Fees</t>
  </si>
  <si>
    <t>Office Supplies</t>
  </si>
  <si>
    <t>Raffle Expenses</t>
  </si>
  <si>
    <t>Referee Fees</t>
  </si>
  <si>
    <t>Referee mileage</t>
  </si>
  <si>
    <t>Training and Clinics</t>
  </si>
  <si>
    <t>Website</t>
  </si>
  <si>
    <t>Total Expense</t>
  </si>
  <si>
    <t>Net Ordinary Income</t>
  </si>
  <si>
    <t>Other Income/Expense</t>
  </si>
  <si>
    <t>Other Expense</t>
  </si>
  <si>
    <t>Ask My Accountant</t>
  </si>
  <si>
    <t>Total Other Expense</t>
  </si>
  <si>
    <t>Net Other Income</t>
  </si>
  <si>
    <t>Net Income</t>
  </si>
  <si>
    <t>Field Income</t>
  </si>
  <si>
    <t>Field (Apparel)</t>
  </si>
  <si>
    <t>Registration Fees - Field</t>
  </si>
  <si>
    <t>Field Income - Other</t>
  </si>
  <si>
    <t>fundraising?</t>
  </si>
  <si>
    <t>Total Field Income</t>
  </si>
  <si>
    <t>Field - Equipment</t>
  </si>
  <si>
    <t>Field</t>
  </si>
  <si>
    <t>ALA Fees - Field</t>
  </si>
  <si>
    <t>Apparel Exp Field</t>
  </si>
  <si>
    <t>Field Day Expenses</t>
  </si>
  <si>
    <t>Ref Fees - Field</t>
  </si>
  <si>
    <t>Rent - Field</t>
  </si>
  <si>
    <t>Tournament Fees - Field</t>
  </si>
  <si>
    <t>Field - Other</t>
  </si>
  <si>
    <t>Total Field</t>
  </si>
  <si>
    <t>Travel Expense</t>
  </si>
  <si>
    <t>Uncategorized Expenses</t>
  </si>
  <si>
    <t>Utilities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</si>
</sst>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0" xfId="0" applyNumberFormat="1" applyFont="1"/>
    <xf numFmtId="49" fontId="0" fillId="0" borderId="0" xfId="0" applyNumberFormat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9" fontId="2" fillId="0" borderId="0" xfId="0" applyNumberFormat="1" applyFont="1"/>
    <xf numFmtId="49" fontId="2" fillId="0" borderId="0" xfId="0" applyNumberFormat="1" applyFont="1"/>
    <xf numFmtId="39" fontId="2" fillId="0" borderId="3" xfId="0" applyNumberFormat="1" applyFont="1" applyBorder="1"/>
    <xf numFmtId="39" fontId="2" fillId="2" borderId="0" xfId="0" applyNumberFormat="1" applyFont="1" applyFill="1"/>
    <xf numFmtId="39" fontId="2" fillId="0" borderId="4" xfId="0" applyNumberFormat="1" applyFont="1" applyBorder="1"/>
    <xf numFmtId="39" fontId="2" fillId="0" borderId="5" xfId="0" applyNumberFormat="1" applyFont="1" applyBorder="1"/>
    <xf numFmtId="39" fontId="1" fillId="0" borderId="6" xfId="0" applyNumberFormat="1" applyFont="1" applyBorder="1"/>
    <xf numFmtId="0" fontId="1" fillId="0" borderId="0" xfId="0" applyFont="1"/>
    <xf numFmtId="39" fontId="2" fillId="2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opLeftCell="A21" workbookViewId="0">
      <selection activeCell="K48" sqref="K48"/>
    </sheetView>
  </sheetViews>
  <sheetFormatPr defaultRowHeight="15" x14ac:dyDescent="0.25"/>
  <cols>
    <col min="1" max="5" width="3" style="15" customWidth="1"/>
    <col min="6" max="6" width="27.5703125" style="15" customWidth="1"/>
    <col min="7" max="7" width="13.7109375" bestFit="1" customWidth="1"/>
    <col min="8" max="8" width="2.28515625" customWidth="1"/>
    <col min="9" max="9" width="13.5703125" customWidth="1"/>
    <col min="10" max="10" width="2.28515625" customWidth="1"/>
  </cols>
  <sheetData>
    <row r="1" spans="1:10" ht="15.75" thickBot="1" x14ac:dyDescent="0.3">
      <c r="A1" s="1"/>
      <c r="B1" s="1"/>
      <c r="C1" s="1"/>
      <c r="D1" s="1"/>
      <c r="E1" s="1"/>
      <c r="F1" s="1"/>
      <c r="G1" s="2"/>
      <c r="H1" s="3"/>
      <c r="I1" s="2"/>
      <c r="J1" s="3"/>
    </row>
    <row r="2" spans="1:10" s="7" customFormat="1" ht="16.5" thickTop="1" thickBot="1" x14ac:dyDescent="0.3">
      <c r="A2" s="4"/>
      <c r="B2" s="4"/>
      <c r="C2" s="4"/>
      <c r="D2" s="4"/>
      <c r="E2" s="4"/>
      <c r="F2" s="4"/>
      <c r="G2" s="5" t="s">
        <v>0</v>
      </c>
      <c r="H2" s="6"/>
      <c r="I2" s="5" t="s">
        <v>1</v>
      </c>
      <c r="J2" s="6"/>
    </row>
    <row r="3" spans="1:10" ht="15.75" thickTop="1" x14ac:dyDescent="0.25">
      <c r="A3" s="1"/>
      <c r="B3" s="1" t="s">
        <v>2</v>
      </c>
      <c r="C3" s="1"/>
      <c r="D3" s="1"/>
      <c r="E3" s="1"/>
      <c r="F3" s="1"/>
      <c r="G3" s="8"/>
      <c r="H3" s="9"/>
      <c r="I3" s="8"/>
      <c r="J3" s="9"/>
    </row>
    <row r="4" spans="1:10" x14ac:dyDescent="0.25">
      <c r="A4" s="1"/>
      <c r="B4" s="1"/>
      <c r="C4" s="1"/>
      <c r="D4" s="1" t="s">
        <v>3</v>
      </c>
      <c r="E4" s="1"/>
      <c r="F4" s="1"/>
      <c r="G4" s="8"/>
      <c r="H4" s="9"/>
      <c r="I4" s="8"/>
      <c r="J4" s="9"/>
    </row>
    <row r="5" spans="1:10" x14ac:dyDescent="0.25">
      <c r="A5" s="1"/>
      <c r="B5" s="1"/>
      <c r="C5" s="1"/>
      <c r="D5" s="1"/>
      <c r="E5" s="1" t="s">
        <v>4</v>
      </c>
      <c r="F5" s="1"/>
      <c r="G5" s="8">
        <v>0</v>
      </c>
      <c r="H5" s="9"/>
      <c r="I5" s="8">
        <v>0</v>
      </c>
      <c r="J5" s="9"/>
    </row>
    <row r="6" spans="1:10" x14ac:dyDescent="0.25">
      <c r="A6" s="1"/>
      <c r="B6" s="1"/>
      <c r="C6" s="1"/>
      <c r="D6" s="1"/>
      <c r="E6" s="1" t="s">
        <v>5</v>
      </c>
      <c r="F6" s="1"/>
      <c r="G6" s="8">
        <v>2374.0500000000002</v>
      </c>
      <c r="H6" s="9"/>
      <c r="I6" s="8">
        <v>0</v>
      </c>
      <c r="J6" s="9"/>
    </row>
    <row r="7" spans="1:10" x14ac:dyDescent="0.25">
      <c r="A7" s="1"/>
      <c r="B7" s="1"/>
      <c r="C7" s="1"/>
      <c r="D7" s="1"/>
      <c r="E7" s="1" t="s">
        <v>6</v>
      </c>
      <c r="F7" s="1"/>
      <c r="G7" s="8">
        <v>11913</v>
      </c>
      <c r="H7" s="9"/>
      <c r="I7" s="8">
        <v>10000</v>
      </c>
      <c r="J7" s="9"/>
    </row>
    <row r="8" spans="1:10" x14ac:dyDescent="0.25">
      <c r="A8" s="1"/>
      <c r="B8" s="1"/>
      <c r="C8" s="1"/>
      <c r="D8" s="1"/>
      <c r="E8" s="1" t="s">
        <v>7</v>
      </c>
      <c r="F8" s="1"/>
      <c r="G8" s="8">
        <v>20378.650000000001</v>
      </c>
      <c r="H8" s="9"/>
      <c r="I8" s="8">
        <v>20000</v>
      </c>
      <c r="J8" s="9"/>
    </row>
    <row r="9" spans="1:10" ht="15.75" thickBot="1" x14ac:dyDescent="0.3">
      <c r="A9" s="1"/>
      <c r="B9" s="1"/>
      <c r="C9" s="1"/>
      <c r="D9" s="1"/>
      <c r="E9" s="1" t="s">
        <v>8</v>
      </c>
      <c r="F9" s="1"/>
      <c r="G9" s="10">
        <v>3134</v>
      </c>
      <c r="H9" s="9"/>
      <c r="I9" s="10">
        <v>0</v>
      </c>
      <c r="J9" s="9"/>
    </row>
    <row r="10" spans="1:10" x14ac:dyDescent="0.25">
      <c r="A10" s="1"/>
      <c r="B10" s="1"/>
      <c r="C10" s="1"/>
      <c r="D10" s="1" t="s">
        <v>9</v>
      </c>
      <c r="E10" s="1"/>
      <c r="F10" s="1"/>
      <c r="G10" s="8">
        <f>ROUND(SUM(G4:G5)+SUM(G6:G9),5)</f>
        <v>37799.699999999997</v>
      </c>
      <c r="H10" s="9"/>
      <c r="I10" s="8">
        <f>ROUND(SUM(I4:I5)+SUM(I6:I9),5)</f>
        <v>30000</v>
      </c>
      <c r="J10" s="9"/>
    </row>
    <row r="11" spans="1:10" x14ac:dyDescent="0.25">
      <c r="A11" s="1"/>
      <c r="B11" s="1"/>
      <c r="C11" s="1" t="s">
        <v>10</v>
      </c>
      <c r="D11" s="1"/>
      <c r="E11" s="1"/>
      <c r="F11" s="1"/>
      <c r="G11" s="8">
        <f>G10</f>
        <v>37799.699999999997</v>
      </c>
      <c r="H11" s="9"/>
      <c r="I11" s="8">
        <f>I10</f>
        <v>30000</v>
      </c>
      <c r="J11" s="9"/>
    </row>
    <row r="12" spans="1:10" x14ac:dyDescent="0.25">
      <c r="A12" s="1"/>
      <c r="B12" s="1"/>
      <c r="C12" s="1"/>
      <c r="D12" s="1" t="s">
        <v>11</v>
      </c>
      <c r="E12" s="1"/>
      <c r="F12" s="1"/>
      <c r="G12" s="8"/>
      <c r="H12" s="9"/>
      <c r="I12" s="8"/>
      <c r="J12" s="9"/>
    </row>
    <row r="13" spans="1:10" x14ac:dyDescent="0.25">
      <c r="A13" s="1"/>
      <c r="B13" s="1"/>
      <c r="C13" s="1"/>
      <c r="D13" s="1"/>
      <c r="E13" s="1" t="s">
        <v>12</v>
      </c>
      <c r="F13" s="1"/>
      <c r="G13" s="8">
        <v>2775.85</v>
      </c>
      <c r="H13" s="9"/>
      <c r="I13" s="8">
        <v>1000</v>
      </c>
      <c r="J13" s="9"/>
    </row>
    <row r="14" spans="1:10" x14ac:dyDescent="0.25">
      <c r="A14" s="1"/>
      <c r="B14" s="1"/>
      <c r="C14" s="1"/>
      <c r="D14" s="1"/>
      <c r="E14" s="1" t="s">
        <v>13</v>
      </c>
      <c r="F14" s="1"/>
      <c r="G14" s="8">
        <v>567</v>
      </c>
      <c r="H14" s="9"/>
      <c r="I14" s="8">
        <v>600</v>
      </c>
      <c r="J14" s="9"/>
    </row>
    <row r="15" spans="1:10" x14ac:dyDescent="0.25">
      <c r="A15" s="1"/>
      <c r="B15" s="1"/>
      <c r="C15" s="1"/>
      <c r="D15" s="1"/>
      <c r="E15" s="1" t="s">
        <v>14</v>
      </c>
      <c r="F15" s="1"/>
      <c r="G15" s="8">
        <v>4750</v>
      </c>
      <c r="H15" s="9"/>
      <c r="I15" s="8">
        <v>2000</v>
      </c>
      <c r="J15" s="9"/>
    </row>
    <row r="16" spans="1:10" x14ac:dyDescent="0.25">
      <c r="A16" s="1"/>
      <c r="B16" s="1"/>
      <c r="C16" s="1"/>
      <c r="D16" s="1"/>
      <c r="E16" s="1" t="s">
        <v>15</v>
      </c>
      <c r="F16" s="1"/>
      <c r="G16" s="8"/>
      <c r="H16" s="9"/>
      <c r="I16" s="8"/>
      <c r="J16" s="9"/>
    </row>
    <row r="17" spans="1:11" x14ac:dyDescent="0.25">
      <c r="A17" s="1"/>
      <c r="B17" s="1"/>
      <c r="C17" s="1"/>
      <c r="D17" s="1"/>
      <c r="E17" s="1"/>
      <c r="F17" s="1" t="s">
        <v>16</v>
      </c>
      <c r="G17" s="8">
        <v>4261.0200000000004</v>
      </c>
      <c r="H17" s="9"/>
      <c r="I17" s="11">
        <v>3000</v>
      </c>
      <c r="J17" s="9"/>
    </row>
    <row r="18" spans="1:11" ht="15.75" thickBot="1" x14ac:dyDescent="0.3">
      <c r="A18" s="1"/>
      <c r="B18" s="1"/>
      <c r="C18" s="1"/>
      <c r="D18" s="1"/>
      <c r="E18" s="1"/>
      <c r="F18" s="1" t="s">
        <v>17</v>
      </c>
      <c r="G18" s="10">
        <v>2377.1999999999998</v>
      </c>
      <c r="H18" s="9"/>
      <c r="I18" s="10">
        <v>2500</v>
      </c>
      <c r="J18" s="9"/>
      <c r="K18" t="s">
        <v>18</v>
      </c>
    </row>
    <row r="19" spans="1:11" x14ac:dyDescent="0.25">
      <c r="A19" s="1"/>
      <c r="B19" s="1"/>
      <c r="C19" s="1"/>
      <c r="D19" s="1"/>
      <c r="E19" s="1" t="s">
        <v>19</v>
      </c>
      <c r="F19" s="1"/>
      <c r="G19" s="8">
        <f>ROUND(SUM(G16:G18),5)</f>
        <v>6638.22</v>
      </c>
      <c r="H19" s="9"/>
      <c r="I19" s="8">
        <f>ROUND(SUM(I16:I18),5)</f>
        <v>5500</v>
      </c>
      <c r="J19" s="9"/>
    </row>
    <row r="20" spans="1:11" x14ac:dyDescent="0.25">
      <c r="A20" s="1"/>
      <c r="B20" s="1"/>
      <c r="C20" s="1"/>
      <c r="D20" s="1"/>
      <c r="E20" s="1"/>
      <c r="F20" s="1"/>
      <c r="G20" s="8"/>
      <c r="H20" s="9"/>
      <c r="I20" s="8"/>
      <c r="J20" s="9"/>
    </row>
    <row r="21" spans="1:11" x14ac:dyDescent="0.25">
      <c r="A21" s="1"/>
      <c r="B21" s="1"/>
      <c r="C21" s="1"/>
      <c r="D21" s="1"/>
      <c r="E21" s="1" t="s">
        <v>20</v>
      </c>
      <c r="F21" s="1"/>
      <c r="G21" s="8">
        <v>13529.97</v>
      </c>
      <c r="H21" s="9"/>
      <c r="I21" s="8">
        <f>(G21*5%)+G21</f>
        <v>14206.468499999999</v>
      </c>
      <c r="J21" s="9"/>
    </row>
    <row r="22" spans="1:11" x14ac:dyDescent="0.25">
      <c r="A22" s="1"/>
      <c r="B22" s="1"/>
      <c r="C22" s="1"/>
      <c r="D22" s="1"/>
      <c r="E22" s="1" t="s">
        <v>21</v>
      </c>
      <c r="F22" s="1"/>
      <c r="G22" s="8">
        <v>217.61</v>
      </c>
      <c r="H22" s="9"/>
      <c r="I22" s="8">
        <f>(G22*5%)+G22</f>
        <v>228.49050000000003</v>
      </c>
      <c r="J22" s="9"/>
    </row>
    <row r="23" spans="1:11" x14ac:dyDescent="0.25">
      <c r="A23" s="1"/>
      <c r="B23" s="1"/>
      <c r="C23" s="1"/>
      <c r="D23" s="1"/>
      <c r="E23" s="1" t="s">
        <v>22</v>
      </c>
      <c r="F23" s="1"/>
      <c r="G23" s="8">
        <v>703.4</v>
      </c>
      <c r="H23" s="9"/>
      <c r="I23" s="8">
        <v>1000</v>
      </c>
      <c r="J23" s="9"/>
    </row>
    <row r="24" spans="1:11" x14ac:dyDescent="0.25">
      <c r="A24" s="1"/>
      <c r="B24" s="1"/>
      <c r="C24" s="1"/>
      <c r="D24" s="1"/>
      <c r="E24" s="1" t="s">
        <v>23</v>
      </c>
      <c r="F24" s="1"/>
      <c r="G24" s="8"/>
      <c r="H24" s="9"/>
      <c r="I24" s="8"/>
      <c r="J24" s="9"/>
    </row>
    <row r="25" spans="1:11" x14ac:dyDescent="0.25">
      <c r="A25" s="1"/>
      <c r="B25" s="1"/>
      <c r="C25" s="1"/>
      <c r="D25" s="1"/>
      <c r="E25" s="1"/>
      <c r="F25" s="1" t="s">
        <v>24</v>
      </c>
      <c r="G25" s="8">
        <v>4584</v>
      </c>
      <c r="H25" s="9"/>
      <c r="I25" s="8">
        <f>(G25*5%)+G25</f>
        <v>4813.2</v>
      </c>
      <c r="J25" s="9"/>
    </row>
    <row r="26" spans="1:11" x14ac:dyDescent="0.25">
      <c r="A26" s="1"/>
      <c r="B26" s="1"/>
      <c r="C26" s="1"/>
      <c r="D26" s="1"/>
      <c r="E26" s="1"/>
      <c r="F26" s="1" t="s">
        <v>25</v>
      </c>
      <c r="G26" s="8">
        <v>1625</v>
      </c>
      <c r="H26" s="9"/>
      <c r="I26" s="11">
        <v>2050</v>
      </c>
      <c r="J26" s="9"/>
    </row>
    <row r="27" spans="1:11" ht="15.75" thickBot="1" x14ac:dyDescent="0.3">
      <c r="A27" s="1"/>
      <c r="B27" s="1"/>
      <c r="C27" s="1"/>
      <c r="D27" s="1"/>
      <c r="E27" s="1"/>
      <c r="F27" s="1" t="s">
        <v>26</v>
      </c>
      <c r="G27" s="10">
        <v>0</v>
      </c>
      <c r="H27" s="9"/>
      <c r="I27" s="10">
        <v>0</v>
      </c>
      <c r="J27" s="9"/>
    </row>
    <row r="28" spans="1:11" x14ac:dyDescent="0.25">
      <c r="A28" s="1"/>
      <c r="B28" s="1"/>
      <c r="C28" s="1"/>
      <c r="D28" s="1"/>
      <c r="E28" s="1" t="s">
        <v>27</v>
      </c>
      <c r="F28" s="1"/>
      <c r="G28" s="8">
        <f>ROUND(SUM(G24:G27),5)</f>
        <v>6209</v>
      </c>
      <c r="H28" s="9"/>
      <c r="I28" s="8">
        <f>ROUND(SUM(I24:I27),5)</f>
        <v>6863.2</v>
      </c>
      <c r="J28" s="9"/>
    </row>
    <row r="29" spans="1:11" x14ac:dyDescent="0.25">
      <c r="A29" s="1"/>
      <c r="B29" s="1"/>
      <c r="C29" s="1"/>
      <c r="D29" s="1"/>
      <c r="E29" s="1" t="s">
        <v>28</v>
      </c>
      <c r="F29" s="1"/>
      <c r="G29" s="8">
        <v>562.99</v>
      </c>
      <c r="H29" s="9"/>
      <c r="I29" s="8">
        <v>600</v>
      </c>
      <c r="J29" s="9"/>
    </row>
    <row r="30" spans="1:11" x14ac:dyDescent="0.25">
      <c r="A30" s="1"/>
      <c r="B30" s="1"/>
      <c r="C30" s="1"/>
      <c r="D30" s="1"/>
      <c r="E30" s="1" t="s">
        <v>29</v>
      </c>
      <c r="F30" s="1"/>
      <c r="G30" s="8">
        <v>0</v>
      </c>
      <c r="H30" s="9"/>
      <c r="I30" s="8">
        <v>0</v>
      </c>
      <c r="J30" s="9"/>
    </row>
    <row r="31" spans="1:11" x14ac:dyDescent="0.25">
      <c r="A31" s="1"/>
      <c r="B31" s="1"/>
      <c r="C31" s="1"/>
      <c r="D31" s="1"/>
      <c r="E31" s="1" t="s">
        <v>30</v>
      </c>
      <c r="F31" s="1"/>
      <c r="G31" s="8">
        <v>2637.99</v>
      </c>
      <c r="H31" s="9"/>
      <c r="I31" s="8">
        <v>3000</v>
      </c>
      <c r="J31" s="9"/>
    </row>
    <row r="32" spans="1:11" x14ac:dyDescent="0.25">
      <c r="A32" s="1"/>
      <c r="B32" s="1"/>
      <c r="C32" s="1"/>
      <c r="D32" s="1"/>
      <c r="E32" s="1" t="s">
        <v>31</v>
      </c>
      <c r="F32" s="1"/>
      <c r="G32" s="8">
        <v>1798</v>
      </c>
      <c r="H32" s="9"/>
      <c r="I32" s="8">
        <f>(G32*5%)+G32</f>
        <v>1887.9</v>
      </c>
      <c r="J32" s="9"/>
    </row>
    <row r="33" spans="1:10" x14ac:dyDescent="0.25">
      <c r="A33" s="1"/>
      <c r="B33" s="1"/>
      <c r="C33" s="1"/>
      <c r="D33" s="1"/>
      <c r="E33" s="1" t="s">
        <v>32</v>
      </c>
      <c r="F33" s="1"/>
      <c r="G33" s="8">
        <v>660.8</v>
      </c>
      <c r="H33" s="9"/>
      <c r="I33" s="8">
        <f>(G33*5%)+G33</f>
        <v>693.83999999999992</v>
      </c>
      <c r="J33" s="9"/>
    </row>
    <row r="34" spans="1:10" x14ac:dyDescent="0.25">
      <c r="A34" s="1"/>
      <c r="B34" s="1"/>
      <c r="C34" s="1"/>
      <c r="D34" s="1"/>
      <c r="E34" s="1" t="s">
        <v>33</v>
      </c>
      <c r="F34" s="1"/>
      <c r="G34" s="8">
        <v>975</v>
      </c>
      <c r="H34" s="9"/>
      <c r="I34" s="8">
        <f>(G34*5%)+G34</f>
        <v>1023.75</v>
      </c>
      <c r="J34" s="9"/>
    </row>
    <row r="35" spans="1:10" ht="15.75" thickBot="1" x14ac:dyDescent="0.3">
      <c r="A35" s="1"/>
      <c r="B35" s="1"/>
      <c r="C35" s="1"/>
      <c r="D35" s="1"/>
      <c r="E35" s="1" t="s">
        <v>34</v>
      </c>
      <c r="F35" s="1"/>
      <c r="G35" s="8">
        <v>892.5</v>
      </c>
      <c r="H35" s="9"/>
      <c r="I35" s="8">
        <f>(G35*5%)+G35</f>
        <v>937.125</v>
      </c>
      <c r="J35" s="9"/>
    </row>
    <row r="36" spans="1:10" ht="15.75" thickBot="1" x14ac:dyDescent="0.3">
      <c r="A36" s="1"/>
      <c r="B36" s="1"/>
      <c r="C36" s="1"/>
      <c r="D36" s="1" t="s">
        <v>35</v>
      </c>
      <c r="E36" s="1"/>
      <c r="F36" s="1"/>
      <c r="G36" s="12">
        <f>ROUND(SUM(G12:G15)+G19+SUM(G21:G23)+SUM(G28:G35),5)</f>
        <v>42918.33</v>
      </c>
      <c r="H36" s="9"/>
      <c r="I36" s="12">
        <f>ROUND(SUM(I12:I15)+I19+SUM(I21:I23)+SUM(I28:I35),5)</f>
        <v>39540.773999999998</v>
      </c>
      <c r="J36" s="9"/>
    </row>
    <row r="37" spans="1:10" x14ac:dyDescent="0.25">
      <c r="A37" s="1"/>
      <c r="B37" s="1" t="s">
        <v>36</v>
      </c>
      <c r="C37" s="1"/>
      <c r="D37" s="1"/>
      <c r="E37" s="1"/>
      <c r="F37" s="1"/>
      <c r="G37" s="8">
        <f>ROUND(G3+G11-G36,5)</f>
        <v>-5118.63</v>
      </c>
      <c r="H37" s="9"/>
      <c r="I37" s="8">
        <f>ROUND(I3+I11-I36,5)</f>
        <v>-9540.7739999999994</v>
      </c>
      <c r="J37" s="9"/>
    </row>
    <row r="38" spans="1:10" x14ac:dyDescent="0.25">
      <c r="A38" s="1"/>
      <c r="B38" s="1" t="s">
        <v>37</v>
      </c>
      <c r="C38" s="1"/>
      <c r="D38" s="1"/>
      <c r="E38" s="1"/>
      <c r="F38" s="1"/>
      <c r="G38" s="8"/>
      <c r="H38" s="9"/>
      <c r="I38" s="8"/>
      <c r="J38" s="9"/>
    </row>
    <row r="39" spans="1:10" x14ac:dyDescent="0.25">
      <c r="A39" s="1"/>
      <c r="B39" s="1"/>
      <c r="C39" s="1" t="s">
        <v>38</v>
      </c>
      <c r="D39" s="1"/>
      <c r="E39" s="1"/>
      <c r="F39" s="1"/>
      <c r="G39" s="8"/>
      <c r="H39" s="9"/>
      <c r="I39" s="8"/>
      <c r="J39" s="9"/>
    </row>
    <row r="40" spans="1:10" ht="15.75" thickBot="1" x14ac:dyDescent="0.3">
      <c r="A40" s="1"/>
      <c r="B40" s="1"/>
      <c r="C40" s="1"/>
      <c r="D40" s="1" t="s">
        <v>39</v>
      </c>
      <c r="E40" s="1"/>
      <c r="F40" s="1"/>
      <c r="G40" s="8">
        <v>0</v>
      </c>
      <c r="H40" s="9"/>
      <c r="I40" s="8">
        <v>0</v>
      </c>
      <c r="J40" s="9"/>
    </row>
    <row r="41" spans="1:10" ht="15.75" thickBot="1" x14ac:dyDescent="0.3">
      <c r="A41" s="1"/>
      <c r="B41" s="1"/>
      <c r="C41" s="1" t="s">
        <v>40</v>
      </c>
      <c r="D41" s="1"/>
      <c r="E41" s="1"/>
      <c r="F41" s="1"/>
      <c r="G41" s="13">
        <f>ROUND(SUM(G39:G40),5)</f>
        <v>0</v>
      </c>
      <c r="H41" s="9"/>
      <c r="I41" s="13">
        <f>ROUND(SUM(I39:I40),5)</f>
        <v>0</v>
      </c>
      <c r="J41" s="9"/>
    </row>
    <row r="42" spans="1:10" ht="15.75" thickBot="1" x14ac:dyDescent="0.3">
      <c r="A42" s="1"/>
      <c r="B42" s="1" t="s">
        <v>41</v>
      </c>
      <c r="C42" s="1"/>
      <c r="D42" s="1"/>
      <c r="E42" s="1"/>
      <c r="F42" s="1"/>
      <c r="G42" s="13">
        <f>ROUND(G38-G41,5)</f>
        <v>0</v>
      </c>
      <c r="H42" s="9"/>
      <c r="I42" s="13">
        <f>ROUND(I38-I41,5)</f>
        <v>0</v>
      </c>
      <c r="J42" s="9"/>
    </row>
    <row r="43" spans="1:10" s="15" customFormat="1" ht="12" thickBot="1" x14ac:dyDescent="0.25">
      <c r="A43" s="1" t="s">
        <v>42</v>
      </c>
      <c r="B43" s="1"/>
      <c r="C43" s="1"/>
      <c r="D43" s="1"/>
      <c r="E43" s="1"/>
      <c r="F43" s="1"/>
      <c r="G43" s="14">
        <f>ROUND(G37+G42,5)</f>
        <v>-5118.63</v>
      </c>
      <c r="H43" s="1"/>
      <c r="I43" s="14">
        <f>ROUND(I37+I42,5)</f>
        <v>-9540.7739999999994</v>
      </c>
      <c r="J43" s="1"/>
    </row>
    <row r="44" spans="1:10" ht="15.75" thickTop="1" x14ac:dyDescent="0.25"/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3988D-FFE2-42D3-833B-9D8AAF3DF457}">
  <dimension ref="A1:K39"/>
  <sheetViews>
    <sheetView tabSelected="1" workbookViewId="0">
      <selection activeCell="G25" sqref="G25"/>
    </sheetView>
  </sheetViews>
  <sheetFormatPr defaultRowHeight="15" x14ac:dyDescent="0.25"/>
  <cols>
    <col min="1" max="5" width="3" style="15" customWidth="1"/>
    <col min="6" max="6" width="27.5703125" style="15" customWidth="1"/>
    <col min="7" max="7" width="13.7109375" bestFit="1" customWidth="1"/>
    <col min="8" max="8" width="2.28515625" customWidth="1"/>
    <col min="9" max="9" width="13.5703125" customWidth="1"/>
    <col min="10" max="10" width="2.28515625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2"/>
      <c r="H1" s="3"/>
      <c r="I1" s="2"/>
      <c r="J1" s="3"/>
    </row>
    <row r="2" spans="1:11" s="7" customFormat="1" ht="16.5" thickTop="1" thickBot="1" x14ac:dyDescent="0.3">
      <c r="A2" s="4"/>
      <c r="B2" s="4"/>
      <c r="C2" s="4"/>
      <c r="D2" s="4"/>
      <c r="E2" s="4"/>
      <c r="F2" s="4"/>
      <c r="G2" s="5" t="s">
        <v>0</v>
      </c>
      <c r="H2" s="6"/>
      <c r="I2" s="5" t="s">
        <v>1</v>
      </c>
      <c r="J2" s="6"/>
    </row>
    <row r="3" spans="1:11" ht="15.75" thickTop="1" x14ac:dyDescent="0.25">
      <c r="A3" s="1"/>
      <c r="B3" s="1" t="s">
        <v>2</v>
      </c>
      <c r="C3" s="1"/>
      <c r="D3" s="1"/>
      <c r="E3" s="1"/>
      <c r="F3" s="1"/>
      <c r="G3" s="8"/>
      <c r="H3" s="9"/>
      <c r="I3" s="8"/>
      <c r="J3" s="9"/>
    </row>
    <row r="4" spans="1:11" x14ac:dyDescent="0.25">
      <c r="A4" s="1"/>
      <c r="B4" s="1"/>
      <c r="C4" s="1"/>
      <c r="D4" s="1" t="s">
        <v>3</v>
      </c>
      <c r="E4" s="1"/>
      <c r="F4" s="1"/>
      <c r="G4" s="8"/>
      <c r="H4" s="9"/>
      <c r="I4" s="8"/>
      <c r="J4" s="9"/>
    </row>
    <row r="5" spans="1:11" x14ac:dyDescent="0.25">
      <c r="A5" s="1"/>
      <c r="B5" s="1"/>
      <c r="C5" s="1"/>
      <c r="D5" s="1"/>
      <c r="E5" s="1" t="s">
        <v>43</v>
      </c>
      <c r="F5" s="1"/>
      <c r="G5" s="8"/>
      <c r="H5" s="9"/>
      <c r="I5" s="8"/>
      <c r="J5" s="9"/>
    </row>
    <row r="6" spans="1:11" x14ac:dyDescent="0.25">
      <c r="A6" s="1"/>
      <c r="B6" s="1"/>
      <c r="C6" s="1"/>
      <c r="D6" s="1"/>
      <c r="E6" s="1"/>
      <c r="F6" s="1" t="s">
        <v>44</v>
      </c>
      <c r="G6" s="8">
        <v>2523</v>
      </c>
      <c r="H6" s="9"/>
      <c r="I6" s="8">
        <v>0</v>
      </c>
      <c r="J6" s="9"/>
    </row>
    <row r="7" spans="1:11" x14ac:dyDescent="0.25">
      <c r="A7" s="1"/>
      <c r="B7" s="1"/>
      <c r="C7" s="1"/>
      <c r="D7" s="1"/>
      <c r="E7" s="1"/>
      <c r="F7" s="1" t="s">
        <v>45</v>
      </c>
      <c r="G7" s="8">
        <v>10900</v>
      </c>
      <c r="H7" s="9"/>
      <c r="I7" s="8">
        <v>10000</v>
      </c>
      <c r="J7" s="9"/>
    </row>
    <row r="8" spans="1:11" ht="15.75" thickBot="1" x14ac:dyDescent="0.3">
      <c r="A8" s="1"/>
      <c r="B8" s="1"/>
      <c r="C8" s="1"/>
      <c r="D8" s="1"/>
      <c r="E8" s="1"/>
      <c r="F8" s="1" t="s">
        <v>46</v>
      </c>
      <c r="G8" s="10">
        <v>0</v>
      </c>
      <c r="H8" s="9"/>
      <c r="I8" s="16">
        <v>0</v>
      </c>
      <c r="J8" s="9"/>
      <c r="K8" t="s">
        <v>47</v>
      </c>
    </row>
    <row r="9" spans="1:11" x14ac:dyDescent="0.25">
      <c r="A9" s="1"/>
      <c r="B9" s="1"/>
      <c r="C9" s="1"/>
      <c r="D9" s="1"/>
      <c r="E9" s="1" t="s">
        <v>48</v>
      </c>
      <c r="F9" s="1"/>
      <c r="G9" s="8">
        <f>ROUND(SUM(G5:G8),5)</f>
        <v>13423</v>
      </c>
      <c r="H9" s="9"/>
      <c r="I9" s="8">
        <f>ROUND(SUM(I5:I8),5)</f>
        <v>10000</v>
      </c>
      <c r="J9" s="9"/>
    </row>
    <row r="10" spans="1:11" x14ac:dyDescent="0.25">
      <c r="A10" s="1"/>
      <c r="B10" s="1"/>
      <c r="C10" s="1" t="s">
        <v>10</v>
      </c>
      <c r="D10" s="1"/>
      <c r="E10" s="1"/>
      <c r="F10" s="1"/>
      <c r="G10" s="8">
        <f>G9</f>
        <v>13423</v>
      </c>
      <c r="H10" s="9"/>
      <c r="I10" s="8">
        <f>I9</f>
        <v>10000</v>
      </c>
      <c r="J10" s="9"/>
    </row>
    <row r="11" spans="1:11" x14ac:dyDescent="0.25">
      <c r="A11" s="1"/>
      <c r="B11" s="1"/>
      <c r="C11" s="1"/>
      <c r="D11" s="1" t="s">
        <v>11</v>
      </c>
      <c r="E11" s="1"/>
      <c r="F11" s="1"/>
      <c r="G11" s="8"/>
      <c r="H11" s="9"/>
      <c r="I11" s="8"/>
      <c r="J11" s="9"/>
    </row>
    <row r="12" spans="1:11" x14ac:dyDescent="0.25">
      <c r="A12" s="1"/>
      <c r="B12" s="1"/>
      <c r="C12" s="1"/>
      <c r="D12" s="1"/>
      <c r="E12" s="1" t="s">
        <v>15</v>
      </c>
      <c r="F12" s="1"/>
      <c r="G12" s="8"/>
      <c r="H12" s="9"/>
      <c r="I12" s="8"/>
      <c r="J12" s="9"/>
    </row>
    <row r="13" spans="1:11" x14ac:dyDescent="0.25">
      <c r="A13" s="1"/>
      <c r="B13" s="1"/>
      <c r="C13" s="1"/>
      <c r="D13" s="1"/>
      <c r="E13" s="1"/>
      <c r="F13" s="1" t="s">
        <v>49</v>
      </c>
      <c r="G13" s="8">
        <v>4512.8500000000004</v>
      </c>
      <c r="H13" s="9"/>
      <c r="I13" s="8">
        <v>2000</v>
      </c>
      <c r="J13" s="9"/>
    </row>
    <row r="14" spans="1:11" ht="15.75" thickBot="1" x14ac:dyDescent="0.3">
      <c r="A14" s="1"/>
      <c r="B14" s="1"/>
      <c r="C14" s="1"/>
      <c r="D14" s="1"/>
      <c r="E14" s="1"/>
      <c r="F14" s="1" t="s">
        <v>17</v>
      </c>
      <c r="G14" s="10">
        <v>0</v>
      </c>
      <c r="H14" s="9"/>
      <c r="I14" s="10">
        <v>0</v>
      </c>
      <c r="J14" s="9"/>
    </row>
    <row r="15" spans="1:11" x14ac:dyDescent="0.25">
      <c r="A15" s="1"/>
      <c r="B15" s="1"/>
      <c r="C15" s="1"/>
      <c r="D15" s="1"/>
      <c r="E15" s="1" t="s">
        <v>19</v>
      </c>
      <c r="F15" s="1"/>
      <c r="G15" s="8">
        <f>ROUND(SUM(G12:G14),5)</f>
        <v>4512.8500000000004</v>
      </c>
      <c r="H15" s="9"/>
      <c r="I15" s="8">
        <f>ROUND(SUM(I12:I14),5)</f>
        <v>2000</v>
      </c>
      <c r="J15" s="9"/>
    </row>
    <row r="16" spans="1:11" x14ac:dyDescent="0.25">
      <c r="A16" s="1"/>
      <c r="B16" s="1"/>
      <c r="C16" s="1"/>
      <c r="D16" s="1"/>
      <c r="E16" s="1" t="s">
        <v>50</v>
      </c>
      <c r="F16" s="1"/>
      <c r="G16" s="8"/>
      <c r="H16" s="9"/>
      <c r="I16" s="8"/>
      <c r="J16" s="9"/>
    </row>
    <row r="17" spans="1:10" x14ac:dyDescent="0.25">
      <c r="A17" s="1"/>
      <c r="B17" s="1"/>
      <c r="C17" s="1"/>
      <c r="D17" s="1"/>
      <c r="E17" s="1"/>
      <c r="F17" s="1" t="s">
        <v>51</v>
      </c>
      <c r="G17" s="8">
        <v>2898.5</v>
      </c>
      <c r="H17" s="9"/>
      <c r="I17" s="8">
        <f>(G17*5%)+G17</f>
        <v>3043.4250000000002</v>
      </c>
      <c r="J17" s="9"/>
    </row>
    <row r="18" spans="1:10" x14ac:dyDescent="0.25">
      <c r="A18" s="1"/>
      <c r="B18" s="1"/>
      <c r="C18" s="1"/>
      <c r="D18" s="1"/>
      <c r="E18" s="1"/>
      <c r="F18" s="1" t="s">
        <v>52</v>
      </c>
      <c r="G18" s="8">
        <v>7521.68</v>
      </c>
      <c r="H18" s="9"/>
      <c r="I18" s="8">
        <v>250</v>
      </c>
      <c r="J18" s="9"/>
    </row>
    <row r="19" spans="1:10" x14ac:dyDescent="0.25">
      <c r="A19" s="1"/>
      <c r="B19" s="1"/>
      <c r="C19" s="1"/>
      <c r="D19" s="1"/>
      <c r="E19" s="1"/>
      <c r="F19" s="1" t="s">
        <v>53</v>
      </c>
      <c r="G19" s="8">
        <v>718.45</v>
      </c>
      <c r="H19" s="9"/>
      <c r="I19" s="8">
        <v>2500</v>
      </c>
      <c r="J19" s="9"/>
    </row>
    <row r="20" spans="1:10" x14ac:dyDescent="0.25">
      <c r="A20" s="1"/>
      <c r="B20" s="1"/>
      <c r="C20" s="1"/>
      <c r="D20" s="1"/>
      <c r="E20" s="1"/>
      <c r="F20" s="1" t="s">
        <v>54</v>
      </c>
      <c r="G20" s="8">
        <v>0</v>
      </c>
      <c r="H20" s="9"/>
      <c r="I20" s="8">
        <v>0</v>
      </c>
      <c r="J20" s="9"/>
    </row>
    <row r="21" spans="1:10" x14ac:dyDescent="0.25">
      <c r="A21" s="1"/>
      <c r="B21" s="1"/>
      <c r="C21" s="1"/>
      <c r="D21" s="1"/>
      <c r="E21" s="1"/>
      <c r="F21" s="1" t="s">
        <v>55</v>
      </c>
      <c r="G21" s="8">
        <v>2688.53</v>
      </c>
      <c r="H21" s="9"/>
      <c r="I21" s="8">
        <f>(G21*5%)+G21</f>
        <v>2822.9565000000002</v>
      </c>
      <c r="J21" s="9"/>
    </row>
    <row r="22" spans="1:10" x14ac:dyDescent="0.25">
      <c r="A22" s="1"/>
      <c r="B22" s="1"/>
      <c r="C22" s="1"/>
      <c r="D22" s="1"/>
      <c r="E22" s="1"/>
      <c r="F22" s="1" t="s">
        <v>56</v>
      </c>
      <c r="G22" s="8">
        <v>1900</v>
      </c>
      <c r="H22" s="9"/>
      <c r="I22" s="8">
        <f>(G22*5%)+G22</f>
        <v>1995</v>
      </c>
      <c r="J22" s="9"/>
    </row>
    <row r="23" spans="1:10" ht="15.75" thickBot="1" x14ac:dyDescent="0.3">
      <c r="A23" s="1"/>
      <c r="B23" s="1"/>
      <c r="C23" s="1"/>
      <c r="D23" s="1"/>
      <c r="E23" s="1"/>
      <c r="F23" s="1" t="s">
        <v>57</v>
      </c>
      <c r="G23" s="10">
        <v>0</v>
      </c>
      <c r="H23" s="9"/>
      <c r="I23" s="10">
        <v>0</v>
      </c>
      <c r="J23" s="9"/>
    </row>
    <row r="24" spans="1:10" x14ac:dyDescent="0.25">
      <c r="A24" s="1"/>
      <c r="B24" s="1"/>
      <c r="C24" s="1"/>
      <c r="D24" s="1"/>
      <c r="E24" s="1" t="s">
        <v>58</v>
      </c>
      <c r="F24" s="1"/>
      <c r="G24" s="8">
        <f>ROUND(SUM(G16:G23),5)</f>
        <v>15727.16</v>
      </c>
      <c r="H24" s="9"/>
      <c r="I24" s="8">
        <f>ROUND(SUM(I16:I23),5)</f>
        <v>10611.3815</v>
      </c>
      <c r="J24" s="9"/>
    </row>
    <row r="25" spans="1:10" x14ac:dyDescent="0.25">
      <c r="A25" s="1"/>
      <c r="B25" s="1"/>
      <c r="C25" s="1"/>
      <c r="D25" s="1"/>
      <c r="E25" s="1"/>
      <c r="F25" s="1"/>
      <c r="G25" s="8"/>
      <c r="H25" s="9"/>
      <c r="I25" s="8"/>
      <c r="J25" s="9"/>
    </row>
    <row r="26" spans="1:10" x14ac:dyDescent="0.25">
      <c r="A26" s="1"/>
      <c r="B26" s="1"/>
      <c r="C26" s="1"/>
      <c r="D26" s="1"/>
      <c r="E26" s="1" t="s">
        <v>33</v>
      </c>
      <c r="F26" s="1"/>
      <c r="G26" s="8">
        <v>0</v>
      </c>
      <c r="H26" s="9"/>
      <c r="I26" s="8">
        <v>500</v>
      </c>
      <c r="J26" s="9"/>
    </row>
    <row r="27" spans="1:10" x14ac:dyDescent="0.25">
      <c r="A27" s="1"/>
      <c r="B27" s="1"/>
      <c r="C27" s="1"/>
      <c r="D27" s="1"/>
      <c r="E27" s="1" t="s">
        <v>59</v>
      </c>
      <c r="F27" s="1"/>
      <c r="G27" s="8">
        <v>0</v>
      </c>
      <c r="H27" s="9"/>
      <c r="I27" s="8">
        <v>0</v>
      </c>
      <c r="J27" s="9"/>
    </row>
    <row r="28" spans="1:10" x14ac:dyDescent="0.25">
      <c r="A28" s="1"/>
      <c r="B28" s="1"/>
      <c r="C28" s="1"/>
      <c r="D28" s="1"/>
      <c r="E28" s="1" t="s">
        <v>60</v>
      </c>
      <c r="F28" s="1"/>
      <c r="G28" s="8">
        <v>0</v>
      </c>
      <c r="H28" s="9"/>
      <c r="I28" s="8">
        <v>0</v>
      </c>
      <c r="J28" s="9"/>
    </row>
    <row r="29" spans="1:10" x14ac:dyDescent="0.25">
      <c r="A29" s="1"/>
      <c r="B29" s="1"/>
      <c r="C29" s="1"/>
      <c r="D29" s="1"/>
      <c r="E29" s="1" t="s">
        <v>61</v>
      </c>
      <c r="F29" s="1"/>
      <c r="G29" s="8">
        <v>0</v>
      </c>
      <c r="H29" s="9"/>
      <c r="I29" s="8">
        <v>0</v>
      </c>
      <c r="J29" s="9"/>
    </row>
    <row r="30" spans="1:10" ht="15.75" thickBot="1" x14ac:dyDescent="0.3">
      <c r="A30" s="1"/>
      <c r="B30" s="1"/>
      <c r="C30" s="1"/>
      <c r="D30" s="1"/>
      <c r="E30" s="1" t="s">
        <v>34</v>
      </c>
      <c r="F30" s="1"/>
      <c r="G30" s="8">
        <v>892.5</v>
      </c>
      <c r="H30" s="9"/>
      <c r="I30" s="8">
        <v>0</v>
      </c>
      <c r="J30" s="9"/>
    </row>
    <row r="31" spans="1:10" ht="15.75" thickBot="1" x14ac:dyDescent="0.3">
      <c r="A31" s="1"/>
      <c r="B31" s="1"/>
      <c r="C31" s="1"/>
      <c r="D31" s="1" t="s">
        <v>35</v>
      </c>
      <c r="E31" s="1"/>
      <c r="F31" s="1"/>
      <c r="G31" s="12">
        <f>ROUND(SUM(G11:G11)+G15+SUM(G24:G24)+SUM(G26:G30),5)</f>
        <v>21132.51</v>
      </c>
      <c r="H31" s="9"/>
      <c r="I31" s="12">
        <f>ROUND(SUM(I11:I11)+I15+SUM(I24:I24)+SUM(I26:I30),5)</f>
        <v>13111.3815</v>
      </c>
      <c r="J31" s="9"/>
    </row>
    <row r="32" spans="1:10" x14ac:dyDescent="0.25">
      <c r="A32" s="1"/>
      <c r="B32" s="1" t="s">
        <v>36</v>
      </c>
      <c r="C32" s="1"/>
      <c r="D32" s="1"/>
      <c r="E32" s="1"/>
      <c r="F32" s="1"/>
      <c r="G32" s="8">
        <f>ROUND(G3+G10-G31,5)</f>
        <v>-7709.51</v>
      </c>
      <c r="H32" s="9"/>
      <c r="I32" s="8">
        <f>ROUND(I3+I10-I31,5)</f>
        <v>-3111.3815</v>
      </c>
      <c r="J32" s="9"/>
    </row>
    <row r="33" spans="1:10" x14ac:dyDescent="0.25">
      <c r="A33" s="1"/>
      <c r="B33" s="1" t="s">
        <v>37</v>
      </c>
      <c r="C33" s="1"/>
      <c r="D33" s="1"/>
      <c r="E33" s="1"/>
      <c r="F33" s="1"/>
      <c r="G33" s="8"/>
      <c r="H33" s="9"/>
      <c r="I33" s="8"/>
      <c r="J33" s="9"/>
    </row>
    <row r="34" spans="1:10" x14ac:dyDescent="0.25">
      <c r="A34" s="1"/>
      <c r="B34" s="1"/>
      <c r="C34" s="1" t="s">
        <v>38</v>
      </c>
      <c r="D34" s="1"/>
      <c r="E34" s="1"/>
      <c r="F34" s="1"/>
      <c r="G34" s="8"/>
      <c r="H34" s="9"/>
      <c r="I34" s="8"/>
      <c r="J34" s="9"/>
    </row>
    <row r="35" spans="1:10" ht="15.75" thickBot="1" x14ac:dyDescent="0.3">
      <c r="A35" s="1"/>
      <c r="B35" s="1"/>
      <c r="C35" s="1"/>
      <c r="D35" s="1" t="s">
        <v>39</v>
      </c>
      <c r="E35" s="1"/>
      <c r="F35" s="1"/>
      <c r="G35" s="8">
        <v>0</v>
      </c>
      <c r="H35" s="9"/>
      <c r="I35" s="8">
        <v>0</v>
      </c>
      <c r="J35" s="9"/>
    </row>
    <row r="36" spans="1:10" ht="15.75" thickBot="1" x14ac:dyDescent="0.3">
      <c r="A36" s="1"/>
      <c r="B36" s="1"/>
      <c r="C36" s="1" t="s">
        <v>40</v>
      </c>
      <c r="D36" s="1"/>
      <c r="E36" s="1"/>
      <c r="F36" s="1"/>
      <c r="G36" s="13">
        <f>ROUND(SUM(G34:G35),5)</f>
        <v>0</v>
      </c>
      <c r="H36" s="9"/>
      <c r="I36" s="13">
        <f>ROUND(SUM(I34:I35),5)</f>
        <v>0</v>
      </c>
      <c r="J36" s="9"/>
    </row>
    <row r="37" spans="1:10" ht="15.75" thickBot="1" x14ac:dyDescent="0.3">
      <c r="A37" s="1"/>
      <c r="B37" s="1" t="s">
        <v>41</v>
      </c>
      <c r="C37" s="1"/>
      <c r="D37" s="1"/>
      <c r="E37" s="1"/>
      <c r="F37" s="1"/>
      <c r="G37" s="13">
        <f>ROUND(G33-G36,5)</f>
        <v>0</v>
      </c>
      <c r="H37" s="9"/>
      <c r="I37" s="13">
        <f>ROUND(I33-I36,5)</f>
        <v>0</v>
      </c>
      <c r="J37" s="9"/>
    </row>
    <row r="38" spans="1:10" s="15" customFormat="1" ht="12" thickBot="1" x14ac:dyDescent="0.25">
      <c r="A38" s="1" t="s">
        <v>42</v>
      </c>
      <c r="B38" s="1"/>
      <c r="C38" s="1"/>
      <c r="D38" s="1"/>
      <c r="E38" s="1"/>
      <c r="F38" s="1"/>
      <c r="G38" s="14">
        <f>ROUND(G32+G37,5)</f>
        <v>-7709.51</v>
      </c>
      <c r="H38" s="1"/>
      <c r="I38" s="14">
        <f>ROUND(I32+I37,5)</f>
        <v>-3111.3815</v>
      </c>
      <c r="J38" s="1"/>
    </row>
    <row r="39" spans="1:10" ht="15.75" thickTop="1" x14ac:dyDescent="0.25"/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Locos Budget</vt:lpstr>
      <vt:lpstr>Gators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Nygaard</dc:creator>
  <cp:lastModifiedBy>Angela Nygaard</cp:lastModifiedBy>
  <dcterms:created xsi:type="dcterms:W3CDTF">2015-06-05T18:17:20Z</dcterms:created>
  <dcterms:modified xsi:type="dcterms:W3CDTF">2022-12-28T20:30:30Z</dcterms:modified>
</cp:coreProperties>
</file>