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ka\Documents\..NRA Treasurer stuff\Budget 2019-20\"/>
    </mc:Choice>
  </mc:AlternateContent>
  <bookViews>
    <workbookView xWindow="0" yWindow="0" windowWidth="16785" windowHeight="7830" firstSheet="2" activeTab="4"/>
  </bookViews>
  <sheets>
    <sheet name="Instructions" sheetId="1" r:id="rId1"/>
    <sheet name="Recreational-Basic" sheetId="2" r:id="rId2"/>
    <sheet name="Recreational-Deluxe" sheetId="3" r:id="rId3"/>
    <sheet name="Competitive-Parent Coaches" sheetId="4" r:id="rId4"/>
    <sheet name="Competitive-non Parent Coache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5" l="1"/>
  <c r="F66" i="5"/>
  <c r="F65" i="5"/>
  <c r="F64" i="5"/>
  <c r="F63" i="5"/>
  <c r="F62" i="5"/>
  <c r="F61" i="5"/>
  <c r="F60" i="5"/>
  <c r="G53" i="5"/>
  <c r="G56" i="5" s="1"/>
  <c r="E53" i="5"/>
  <c r="E67" i="5" s="1"/>
  <c r="G18" i="5"/>
  <c r="E15" i="5"/>
  <c r="E18" i="5" s="1"/>
  <c r="B3" i="5"/>
  <c r="F62" i="4"/>
  <c r="F61" i="4"/>
  <c r="F60" i="4"/>
  <c r="F59" i="4"/>
  <c r="F58" i="4"/>
  <c r="F57" i="4"/>
  <c r="F56" i="4"/>
  <c r="F55" i="4"/>
  <c r="G48" i="4"/>
  <c r="E48" i="4"/>
  <c r="E62" i="4" s="1"/>
  <c r="G17" i="4"/>
  <c r="G51" i="4" s="1"/>
  <c r="E14" i="4"/>
  <c r="E17" i="4" s="1"/>
  <c r="E51" i="4" s="1"/>
  <c r="B3" i="4"/>
  <c r="F54" i="3"/>
  <c r="F53" i="3"/>
  <c r="F52" i="3"/>
  <c r="F51" i="3"/>
  <c r="F50" i="3"/>
  <c r="F49" i="3"/>
  <c r="F48" i="3"/>
  <c r="F47" i="3"/>
  <c r="G40" i="3"/>
  <c r="G43" i="3" s="1"/>
  <c r="E40" i="3"/>
  <c r="E54" i="3" s="1"/>
  <c r="E17" i="3"/>
  <c r="E43" i="3" s="1"/>
  <c r="E14" i="3"/>
  <c r="B3" i="3"/>
  <c r="F53" i="2"/>
  <c r="F52" i="2"/>
  <c r="F51" i="2"/>
  <c r="F50" i="2"/>
  <c r="F49" i="2"/>
  <c r="F48" i="2"/>
  <c r="F47" i="2"/>
  <c r="F46" i="2"/>
  <c r="G39" i="2"/>
  <c r="E39" i="2"/>
  <c r="E53" i="2" s="1"/>
  <c r="G17" i="2"/>
  <c r="G42" i="2" s="1"/>
  <c r="E14" i="2"/>
  <c r="E17" i="2" s="1"/>
  <c r="E42" i="2" s="1"/>
  <c r="B3" i="2"/>
  <c r="E47" i="3" l="1"/>
  <c r="E48" i="3"/>
  <c r="E49" i="3"/>
  <c r="E50" i="3"/>
  <c r="E51" i="3"/>
  <c r="E52" i="3"/>
  <c r="E53" i="3"/>
  <c r="E55" i="4"/>
  <c r="E56" i="4"/>
  <c r="E57" i="4"/>
  <c r="E58" i="4"/>
  <c r="E59" i="4"/>
  <c r="E60" i="4"/>
  <c r="E61" i="4"/>
  <c r="E56" i="5"/>
  <c r="E60" i="5"/>
  <c r="E61" i="5"/>
  <c r="E62" i="5"/>
  <c r="E63" i="5"/>
  <c r="E64" i="5"/>
  <c r="E65" i="5"/>
  <c r="E66" i="5"/>
  <c r="E46" i="2"/>
  <c r="E47" i="2"/>
  <c r="E48" i="2"/>
  <c r="E49" i="2"/>
  <c r="E50" i="2"/>
  <c r="E51" i="2"/>
  <c r="E52" i="2"/>
</calcChain>
</file>

<file path=xl/comments1.xml><?xml version="1.0" encoding="utf-8"?>
<comments xmlns="http://schemas.openxmlformats.org/spreadsheetml/2006/main">
  <authors>
    <author>Linseman, Scott</author>
  </authors>
  <commentList>
    <comment ref="C37" authorId="0" shapeId="0">
      <text>
        <r>
          <rPr>
            <sz val="9"/>
            <color indexed="81"/>
            <rFont val="Tahoma"/>
            <family val="2"/>
          </rPr>
          <t>Typically $105 for A and PP and $240 for AA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Linseman, Scott</author>
  </authors>
  <commentList>
    <comment ref="C14" authorId="0" shapeId="0">
      <text>
        <r>
          <rPr>
            <sz val="9"/>
            <color indexed="81"/>
            <rFont val="Tahoma"/>
            <family val="2"/>
          </rPr>
          <t>The NRA will reimburse a competitive team with non-parent coaches up to $250 per coach, to a maximum of two coaches, if certain conditions are met. Use the Developmental Coach Reimbursement Form to apply for the rebate.</t>
        </r>
      </text>
    </comment>
    <comment ref="C42" authorId="0" shapeId="0">
      <text>
        <r>
          <rPr>
            <sz val="9"/>
            <color indexed="81"/>
            <rFont val="Tahoma"/>
            <family val="2"/>
          </rPr>
          <t>Typically $105 for A and PP and $240 for AA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<sst xmlns="http://schemas.openxmlformats.org/spreadsheetml/2006/main" count="184" uniqueCount="56">
  <si>
    <t>Update cell A5 with your level and coach's last name, e.g. U19A Smith.</t>
  </si>
  <si>
    <t>Add / remove rows as necessary, ensure that cells with totals (in grey) are not affected.</t>
  </si>
  <si>
    <t>Remove sheets (tabs) that do not apply to your team.</t>
  </si>
  <si>
    <t>Items marked with an * are expected to be mandatory.</t>
  </si>
  <si>
    <t>Do not change the overall structure of the worksheet.</t>
  </si>
  <si>
    <t>Do not edit cells in grey.</t>
  </si>
  <si>
    <t>Enter your player count where is says "&lt;&lt;--Total Number of Players"</t>
  </si>
  <si>
    <t>Recreational-Basic</t>
  </si>
  <si>
    <t>&lt;Enter team name here, e.g. U10-Coach's Last Name&gt;</t>
  </si>
  <si>
    <t>Revenue</t>
  </si>
  <si>
    <t>Estimated</t>
  </si>
  <si>
    <t>Actual</t>
  </si>
  <si>
    <t>Fundraising</t>
  </si>
  <si>
    <t>e.g. Ottawa 67's</t>
  </si>
  <si>
    <t>e.g. Bottle Drive</t>
  </si>
  <si>
    <t>Other Revenue</t>
  </si>
  <si>
    <t>e.g. Sponsorship</t>
  </si>
  <si>
    <t>Player Fees</t>
  </si>
  <si>
    <t>&lt;&lt;--Total Number of Players</t>
  </si>
  <si>
    <t>Total Revenue</t>
  </si>
  <si>
    <t>Expenses</t>
  </si>
  <si>
    <t>Tournaments</t>
  </si>
  <si>
    <t>Nepean Ringette Association Tournament*</t>
  </si>
  <si>
    <t>NCRRL Championship Tournament*</t>
  </si>
  <si>
    <t>Tournament Entry Fee*</t>
  </si>
  <si>
    <t>Social and Gifts (optional)</t>
  </si>
  <si>
    <t>e.g. Ice Breaker Party</t>
  </si>
  <si>
    <t>e.g. Year end party</t>
  </si>
  <si>
    <t>e.g. Coaches gifts</t>
  </si>
  <si>
    <t>Miscellaneous</t>
  </si>
  <si>
    <t>Banking Fees*</t>
  </si>
  <si>
    <t>e.g. Supplies</t>
  </si>
  <si>
    <t>Year End Surplus</t>
  </si>
  <si>
    <t>Charitable Donation</t>
  </si>
  <si>
    <t>Nepean Ringette Association Donation</t>
  </si>
  <si>
    <t>Total Expenses</t>
  </si>
  <si>
    <t>Balance</t>
  </si>
  <si>
    <t>Fee / Player</t>
  </si>
  <si>
    <t>Players</t>
  </si>
  <si>
    <t>Recreational-Deluxe</t>
  </si>
  <si>
    <t>&lt;Enter team name here, e.g. U14B-Coach's Last Name&gt;</t>
  </si>
  <si>
    <t>Competitive-Parent Coaches</t>
  </si>
  <si>
    <t>&lt;Enter team name here, e.g. U16A-Coach's Last Name&gt;</t>
  </si>
  <si>
    <t>Provincial Costs</t>
  </si>
  <si>
    <t>Tournament Fees*</t>
  </si>
  <si>
    <t>Provincials Gala/Opening Ceremonies*</t>
  </si>
  <si>
    <t>ORA fees*</t>
  </si>
  <si>
    <t>Additional Practice Ice</t>
  </si>
  <si>
    <t>e.g. Dryland Gym Rental</t>
  </si>
  <si>
    <t>e.g. Exhibition Game Referees</t>
  </si>
  <si>
    <t>Competitive-non Parent Coaches</t>
  </si>
  <si>
    <t>&lt;Enter team name here, e.g. U19AA-Coach's Last Name&gt;</t>
  </si>
  <si>
    <t>e.g. Development Female Coach credit(s)</t>
  </si>
  <si>
    <t>Non Parent Coach Expenses</t>
  </si>
  <si>
    <t>Hotels - 2 tournaments, Quebec &amp; Provincials*</t>
  </si>
  <si>
    <t>Meals - 2 tournaments, Quebec &amp; Provincials*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</si>
</sst>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14" x14ac:knownFonts="1">
    <font>
      <sz val="11"/>
      <color theme="1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b/>
      <sz val="4"/>
      <color theme="0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4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164" fontId="0" fillId="0" borderId="0" xfId="0" applyNumberFormat="1"/>
    <xf numFmtId="164" fontId="0" fillId="0" borderId="1" xfId="0" applyNumberFormat="1" applyBorder="1"/>
    <xf numFmtId="0" fontId="0" fillId="0" borderId="1" xfId="0" applyBorder="1"/>
    <xf numFmtId="0" fontId="9" fillId="0" borderId="0" xfId="0" applyFont="1"/>
    <xf numFmtId="164" fontId="9" fillId="0" borderId="0" xfId="0" applyNumberFormat="1" applyFont="1"/>
    <xf numFmtId="164" fontId="0" fillId="2" borderId="1" xfId="0" applyNumberFormat="1" applyFill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164" fontId="7" fillId="2" borderId="2" xfId="0" applyNumberFormat="1" applyFont="1" applyFill="1" applyBorder="1"/>
    <xf numFmtId="164" fontId="7" fillId="0" borderId="0" xfId="0" applyNumberFormat="1" applyFont="1"/>
    <xf numFmtId="164" fontId="9" fillId="0" borderId="0" xfId="0" applyNumberFormat="1" applyFont="1" applyBorder="1"/>
    <xf numFmtId="0" fontId="9" fillId="0" borderId="0" xfId="0" applyFont="1" applyBorder="1"/>
    <xf numFmtId="0" fontId="10" fillId="0" borderId="0" xfId="0" applyFont="1"/>
    <xf numFmtId="0" fontId="11" fillId="0" borderId="0" xfId="0" applyFont="1"/>
    <xf numFmtId="164" fontId="11" fillId="0" borderId="0" xfId="0" applyNumberFormat="1" applyFont="1"/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0" fillId="0" borderId="0" xfId="0" applyFont="1"/>
    <xf numFmtId="164" fontId="0" fillId="0" borderId="0" xfId="0" applyNumberFormat="1" applyFont="1" applyBorder="1"/>
  </cellXfs>
  <cellStyles count="1">
    <cellStyle name="Normal" xfId="0" builtinId="0"/>
  </cellStyles>
  <dxfs count="16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0</xdr:row>
      <xdr:rowOff>47625</xdr:rowOff>
    </xdr:from>
    <xdr:to>
      <xdr:col>6</xdr:col>
      <xdr:colOff>1026161</xdr:colOff>
      <xdr:row>4</xdr:row>
      <xdr:rowOff>209551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47625"/>
          <a:ext cx="1502411" cy="8667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0</xdr:row>
      <xdr:rowOff>47625</xdr:rowOff>
    </xdr:from>
    <xdr:to>
      <xdr:col>6</xdr:col>
      <xdr:colOff>1026161</xdr:colOff>
      <xdr:row>4</xdr:row>
      <xdr:rowOff>209551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47625"/>
          <a:ext cx="1502411" cy="8667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0</xdr:row>
      <xdr:rowOff>47625</xdr:rowOff>
    </xdr:from>
    <xdr:to>
      <xdr:col>6</xdr:col>
      <xdr:colOff>1026161</xdr:colOff>
      <xdr:row>4</xdr:row>
      <xdr:rowOff>209551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47625"/>
          <a:ext cx="1502411" cy="8667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950594</xdr:colOff>
      <xdr:row>0</xdr:row>
      <xdr:rowOff>47625</xdr:rowOff>
    </xdr:from>
    <xdr:to>
      <xdr:col>6</xdr:col>
      <xdr:colOff>1024255</xdr:colOff>
      <xdr:row>4</xdr:row>
      <xdr:rowOff>209551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5819" y="47625"/>
          <a:ext cx="1502411" cy="866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"/>
  <sheetViews>
    <sheetView showGridLines="0" workbookViewId="0">
      <selection activeCell="I26" sqref="I26"/>
    </sheetView>
  </sheetViews>
  <sheetFormatPr defaultRowHeight="15" x14ac:dyDescent="0.25"/>
  <cols>
    <col min="1" max="1" width="5.7109375" customWidth="1"/>
    <col min="2" max="2" width="80.140625" bestFit="1" customWidth="1"/>
  </cols>
  <sheetData>
    <row r="2" spans="2:2" x14ac:dyDescent="0.25">
      <c r="B2" t="s">
        <v>0</v>
      </c>
    </row>
    <row r="3" spans="2:2" x14ac:dyDescent="0.25">
      <c r="B3" t="s">
        <v>1</v>
      </c>
    </row>
    <row r="4" spans="2:2" x14ac:dyDescent="0.25">
      <c r="B4" t="s">
        <v>2</v>
      </c>
    </row>
    <row r="5" spans="2:2" x14ac:dyDescent="0.25">
      <c r="B5" t="s">
        <v>3</v>
      </c>
    </row>
    <row r="6" spans="2:2" x14ac:dyDescent="0.25">
      <c r="B6" t="s">
        <v>4</v>
      </c>
    </row>
    <row r="7" spans="2:2" x14ac:dyDescent="0.25">
      <c r="B7" s="1" t="s">
        <v>5</v>
      </c>
    </row>
    <row r="8" spans="2:2" x14ac:dyDescent="0.25">
      <c r="B8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"/>
  <sheetViews>
    <sheetView showGridLines="0" workbookViewId="0">
      <pane ySplit="5" topLeftCell="A22" activePane="bottomLeft" state="frozen"/>
      <selection activeCell="I26" sqref="I26"/>
      <selection pane="bottomLeft" activeCell="I26" sqref="I26"/>
    </sheetView>
  </sheetViews>
  <sheetFormatPr defaultRowHeight="15" x14ac:dyDescent="0.25"/>
  <cols>
    <col min="1" max="1" width="1.7109375" customWidth="1"/>
    <col min="2" max="2" width="3.28515625" customWidth="1"/>
    <col min="3" max="3" width="44.85546875" customWidth="1"/>
    <col min="4" max="4" width="5.7109375" customWidth="1"/>
    <col min="5" max="5" width="15.7109375" style="17" customWidth="1"/>
    <col min="6" max="6" width="5.7109375" customWidth="1"/>
    <col min="7" max="7" width="15.7109375" customWidth="1"/>
  </cols>
  <sheetData>
    <row r="1" spans="2:7" s="2" customFormat="1" ht="26.25" x14ac:dyDescent="0.4">
      <c r="B1" s="2" t="s">
        <v>7</v>
      </c>
      <c r="E1" s="3"/>
    </row>
    <row r="2" spans="2:7" s="4" customFormat="1" ht="6.75" x14ac:dyDescent="0.15">
      <c r="E2" s="5"/>
    </row>
    <row r="3" spans="2:7" s="7" customFormat="1" ht="15.75" x14ac:dyDescent="0.25">
      <c r="B3" s="6" t="str">
        <f>IF((OR(B15&lt;11,B15&gt;17)),"ERROR: Invalid Number of players entered.  Please update cell B15.","")</f>
        <v>ERROR: Invalid Number of players entered.  Please update cell B15.</v>
      </c>
      <c r="E3" s="8"/>
    </row>
    <row r="4" spans="2:7" s="9" customFormat="1" ht="6.75" x14ac:dyDescent="0.15">
      <c r="E4" s="10"/>
    </row>
    <row r="5" spans="2:7" s="11" customFormat="1" ht="21" x14ac:dyDescent="0.35">
      <c r="B5" s="11" t="s">
        <v>8</v>
      </c>
      <c r="E5" s="12"/>
    </row>
    <row r="7" spans="2:7" s="13" customFormat="1" ht="18.75" x14ac:dyDescent="0.3">
      <c r="B7" s="13" t="s">
        <v>9</v>
      </c>
      <c r="E7" s="14" t="s">
        <v>10</v>
      </c>
      <c r="G7" s="15" t="s">
        <v>11</v>
      </c>
    </row>
    <row r="8" spans="2:7" x14ac:dyDescent="0.25">
      <c r="B8" s="16" t="s">
        <v>12</v>
      </c>
    </row>
    <row r="9" spans="2:7" x14ac:dyDescent="0.25">
      <c r="C9" t="s">
        <v>13</v>
      </c>
      <c r="E9" s="18"/>
      <c r="G9" s="19"/>
    </row>
    <row r="10" spans="2:7" x14ac:dyDescent="0.25">
      <c r="C10" t="s">
        <v>14</v>
      </c>
      <c r="E10" s="18"/>
      <c r="G10" s="19"/>
    </row>
    <row r="11" spans="2:7" s="20" customFormat="1" ht="6.75" x14ac:dyDescent="0.15">
      <c r="E11" s="21"/>
    </row>
    <row r="12" spans="2:7" x14ac:dyDescent="0.25">
      <c r="B12" s="16" t="s">
        <v>15</v>
      </c>
    </row>
    <row r="13" spans="2:7" x14ac:dyDescent="0.25">
      <c r="C13" t="s">
        <v>16</v>
      </c>
      <c r="E13" s="18"/>
      <c r="G13" s="19"/>
    </row>
    <row r="14" spans="2:7" x14ac:dyDescent="0.25">
      <c r="C14" t="s">
        <v>17</v>
      </c>
      <c r="E14" s="22">
        <f>E39-SUM(E9:E13)</f>
        <v>595</v>
      </c>
      <c r="G14" s="19"/>
    </row>
    <row r="15" spans="2:7" x14ac:dyDescent="0.25">
      <c r="B15" s="23"/>
      <c r="C15" t="s">
        <v>18</v>
      </c>
      <c r="E15" s="24"/>
    </row>
    <row r="16" spans="2:7" x14ac:dyDescent="0.25">
      <c r="E16" s="24"/>
    </row>
    <row r="17" spans="2:7" ht="19.5" thickBot="1" x14ac:dyDescent="0.35">
      <c r="B17" s="13" t="s">
        <v>19</v>
      </c>
      <c r="E17" s="25">
        <f>SUM(E9:E14)</f>
        <v>595</v>
      </c>
      <c r="G17" s="25">
        <f>SUM(G9:G14)</f>
        <v>0</v>
      </c>
    </row>
    <row r="18" spans="2:7" ht="15.75" thickTop="1" x14ac:dyDescent="0.25"/>
    <row r="20" spans="2:7" s="13" customFormat="1" ht="18.75" x14ac:dyDescent="0.3">
      <c r="B20" s="13" t="s">
        <v>20</v>
      </c>
      <c r="E20" s="26"/>
      <c r="G20"/>
    </row>
    <row r="21" spans="2:7" x14ac:dyDescent="0.25">
      <c r="B21" s="16" t="s">
        <v>21</v>
      </c>
    </row>
    <row r="22" spans="2:7" x14ac:dyDescent="0.25">
      <c r="C22" t="s">
        <v>22</v>
      </c>
      <c r="E22" s="18">
        <v>595</v>
      </c>
      <c r="G22" s="19"/>
    </row>
    <row r="23" spans="2:7" x14ac:dyDescent="0.25">
      <c r="C23" t="s">
        <v>23</v>
      </c>
      <c r="E23" s="18"/>
      <c r="G23" s="19"/>
    </row>
    <row r="24" spans="2:7" x14ac:dyDescent="0.25">
      <c r="C24" t="s">
        <v>24</v>
      </c>
      <c r="E24" s="18"/>
      <c r="G24" s="19"/>
    </row>
    <row r="25" spans="2:7" s="20" customFormat="1" ht="6.75" x14ac:dyDescent="0.15">
      <c r="E25" s="21"/>
    </row>
    <row r="26" spans="2:7" x14ac:dyDescent="0.25">
      <c r="B26" s="16" t="s">
        <v>25</v>
      </c>
    </row>
    <row r="27" spans="2:7" x14ac:dyDescent="0.25">
      <c r="C27" t="s">
        <v>26</v>
      </c>
      <c r="E27" s="18"/>
      <c r="G27" s="19"/>
    </row>
    <row r="28" spans="2:7" x14ac:dyDescent="0.25">
      <c r="C28" t="s">
        <v>27</v>
      </c>
      <c r="E28" s="18"/>
      <c r="G28" s="19"/>
    </row>
    <row r="29" spans="2:7" x14ac:dyDescent="0.25">
      <c r="C29" t="s">
        <v>28</v>
      </c>
      <c r="E29" s="18"/>
      <c r="G29" s="19"/>
    </row>
    <row r="30" spans="2:7" s="20" customFormat="1" ht="6.75" x14ac:dyDescent="0.15">
      <c r="E30" s="21"/>
    </row>
    <row r="31" spans="2:7" x14ac:dyDescent="0.25">
      <c r="B31" s="16" t="s">
        <v>29</v>
      </c>
    </row>
    <row r="32" spans="2:7" x14ac:dyDescent="0.25">
      <c r="C32" t="s">
        <v>30</v>
      </c>
      <c r="E32" s="18"/>
      <c r="G32" s="19"/>
    </row>
    <row r="33" spans="2:7" x14ac:dyDescent="0.25">
      <c r="C33" t="s">
        <v>31</v>
      </c>
      <c r="E33" s="18"/>
      <c r="G33" s="19"/>
    </row>
    <row r="34" spans="2:7" s="20" customFormat="1" ht="6.75" x14ac:dyDescent="0.15">
      <c r="E34" s="27"/>
      <c r="G34" s="28"/>
    </row>
    <row r="35" spans="2:7" x14ac:dyDescent="0.25">
      <c r="B35" s="16" t="s">
        <v>32</v>
      </c>
      <c r="G35" s="17"/>
    </row>
    <row r="36" spans="2:7" x14ac:dyDescent="0.25">
      <c r="C36" t="s">
        <v>33</v>
      </c>
      <c r="G36" s="18"/>
    </row>
    <row r="37" spans="2:7" x14ac:dyDescent="0.25">
      <c r="C37" t="s">
        <v>34</v>
      </c>
      <c r="G37" s="18"/>
    </row>
    <row r="39" spans="2:7" s="13" customFormat="1" ht="19.5" thickBot="1" x14ac:dyDescent="0.35">
      <c r="B39" s="13" t="s">
        <v>35</v>
      </c>
      <c r="E39" s="25">
        <f>SUM(E22:E33)</f>
        <v>595</v>
      </c>
      <c r="G39" s="25">
        <f>SUM(G22:G37)</f>
        <v>0</v>
      </c>
    </row>
    <row r="40" spans="2:7" ht="15.75" thickTop="1" x14ac:dyDescent="0.25"/>
    <row r="42" spans="2:7" ht="19.5" thickBot="1" x14ac:dyDescent="0.35">
      <c r="B42" s="13" t="s">
        <v>36</v>
      </c>
      <c r="C42" s="13"/>
      <c r="D42" s="13"/>
      <c r="E42" s="25">
        <f>E17-E39</f>
        <v>0</v>
      </c>
      <c r="G42" s="25">
        <f>G17-G39</f>
        <v>0</v>
      </c>
    </row>
    <row r="43" spans="2:7" ht="15.75" thickTop="1" x14ac:dyDescent="0.25"/>
    <row r="45" spans="2:7" s="30" customFormat="1" ht="18.75" x14ac:dyDescent="0.3">
      <c r="B45" s="29" t="s">
        <v>37</v>
      </c>
      <c r="E45" s="31"/>
    </row>
    <row r="46" spans="2:7" x14ac:dyDescent="0.25">
      <c r="B46" s="32">
        <v>11</v>
      </c>
      <c r="C46" t="s">
        <v>38</v>
      </c>
      <c r="E46" s="33">
        <f t="shared" ref="E46:E53" si="0">($E$39-SUM($E$9:$E$13))/B46</f>
        <v>54.090909090909093</v>
      </c>
      <c r="F46" s="16" t="str">
        <f>IF(B46=$B$15,CONCATENATE("&lt;&lt;--",$B$5,"'s"," Player Fees"),"")</f>
        <v/>
      </c>
    </row>
    <row r="47" spans="2:7" x14ac:dyDescent="0.25">
      <c r="B47" s="32">
        <v>12</v>
      </c>
      <c r="C47" t="s">
        <v>38</v>
      </c>
      <c r="E47" s="33">
        <f t="shared" si="0"/>
        <v>49.583333333333336</v>
      </c>
      <c r="F47" s="16" t="str">
        <f t="shared" ref="F47:F53" si="1">IF(B47=$B$15,CONCATENATE("&lt;&lt;--",$B$5,"'s"," Player Fees"),"")</f>
        <v/>
      </c>
    </row>
    <row r="48" spans="2:7" x14ac:dyDescent="0.25">
      <c r="B48" s="32">
        <v>13</v>
      </c>
      <c r="C48" t="s">
        <v>38</v>
      </c>
      <c r="E48" s="33">
        <f t="shared" si="0"/>
        <v>45.769230769230766</v>
      </c>
      <c r="F48" s="16" t="str">
        <f t="shared" si="1"/>
        <v/>
      </c>
    </row>
    <row r="49" spans="2:6" x14ac:dyDescent="0.25">
      <c r="B49" s="32">
        <v>14</v>
      </c>
      <c r="C49" t="s">
        <v>38</v>
      </c>
      <c r="E49" s="33">
        <f t="shared" si="0"/>
        <v>42.5</v>
      </c>
      <c r="F49" s="16" t="str">
        <f t="shared" si="1"/>
        <v/>
      </c>
    </row>
    <row r="50" spans="2:6" x14ac:dyDescent="0.25">
      <c r="B50" s="32">
        <v>15</v>
      </c>
      <c r="C50" t="s">
        <v>38</v>
      </c>
      <c r="E50" s="33">
        <f t="shared" si="0"/>
        <v>39.666666666666664</v>
      </c>
      <c r="F50" s="16" t="str">
        <f t="shared" si="1"/>
        <v/>
      </c>
    </row>
    <row r="51" spans="2:6" x14ac:dyDescent="0.25">
      <c r="B51" s="32">
        <v>16</v>
      </c>
      <c r="C51" t="s">
        <v>38</v>
      </c>
      <c r="E51" s="33">
        <f t="shared" si="0"/>
        <v>37.1875</v>
      </c>
      <c r="F51" s="16" t="str">
        <f t="shared" si="1"/>
        <v/>
      </c>
    </row>
    <row r="52" spans="2:6" x14ac:dyDescent="0.25">
      <c r="B52" s="32">
        <v>17</v>
      </c>
      <c r="C52" t="s">
        <v>38</v>
      </c>
      <c r="E52" s="33">
        <f t="shared" si="0"/>
        <v>35</v>
      </c>
      <c r="F52" s="16" t="str">
        <f t="shared" si="1"/>
        <v/>
      </c>
    </row>
    <row r="53" spans="2:6" x14ac:dyDescent="0.25">
      <c r="B53" s="32">
        <v>18</v>
      </c>
      <c r="C53" t="s">
        <v>38</v>
      </c>
      <c r="E53" s="33">
        <f t="shared" si="0"/>
        <v>33.055555555555557</v>
      </c>
      <c r="F53" s="16" t="str">
        <f t="shared" si="1"/>
        <v/>
      </c>
    </row>
  </sheetData>
  <conditionalFormatting sqref="B15">
    <cfRule type="cellIs" dxfId="15" priority="1" operator="lessThan">
      <formula>11</formula>
    </cfRule>
    <cfRule type="cellIs" dxfId="14" priority="2" operator="greaterThan">
      <formula>18</formula>
    </cfRule>
    <cfRule type="cellIs" dxfId="13" priority="3" operator="lessThan">
      <formula>11</formula>
    </cfRule>
    <cfRule type="cellIs" dxfId="12" priority="4" operator="greaterThan">
      <formula>18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4"/>
  <sheetViews>
    <sheetView showGridLines="0" workbookViewId="0">
      <pane ySplit="5" topLeftCell="A6" activePane="bottomLeft" state="frozen"/>
      <selection activeCell="I26" sqref="I26"/>
      <selection pane="bottomLeft" activeCell="I26" sqref="I26"/>
    </sheetView>
  </sheetViews>
  <sheetFormatPr defaultRowHeight="15" x14ac:dyDescent="0.25"/>
  <cols>
    <col min="1" max="1" width="1.7109375" customWidth="1"/>
    <col min="2" max="2" width="3.28515625" customWidth="1"/>
    <col min="3" max="3" width="44.85546875" bestFit="1" customWidth="1"/>
    <col min="4" max="4" width="5.7109375" customWidth="1"/>
    <col min="5" max="5" width="15.7109375" style="17" customWidth="1"/>
    <col min="6" max="6" width="5.7109375" customWidth="1"/>
    <col min="7" max="7" width="15.7109375" customWidth="1"/>
  </cols>
  <sheetData>
    <row r="1" spans="2:7" s="2" customFormat="1" ht="26.25" x14ac:dyDescent="0.4">
      <c r="B1" s="2" t="s">
        <v>39</v>
      </c>
      <c r="E1" s="3"/>
    </row>
    <row r="2" spans="2:7" s="4" customFormat="1" ht="6.75" x14ac:dyDescent="0.15">
      <c r="E2" s="5"/>
    </row>
    <row r="3" spans="2:7" s="7" customFormat="1" ht="15.75" x14ac:dyDescent="0.25">
      <c r="B3" s="6" t="str">
        <f>IF((OR(B15&lt;11,B15&gt;17)),"ERROR: Invalid Number of players entered.  Please update cell B15.","")</f>
        <v>ERROR: Invalid Number of players entered.  Please update cell B15.</v>
      </c>
      <c r="E3" s="8"/>
    </row>
    <row r="4" spans="2:7" s="9" customFormat="1" ht="6.75" x14ac:dyDescent="0.15">
      <c r="E4" s="10"/>
    </row>
    <row r="5" spans="2:7" s="11" customFormat="1" ht="21" x14ac:dyDescent="0.35">
      <c r="B5" s="11" t="s">
        <v>40</v>
      </c>
      <c r="E5" s="12"/>
    </row>
    <row r="7" spans="2:7" s="13" customFormat="1" ht="18.75" x14ac:dyDescent="0.3">
      <c r="B7" s="13" t="s">
        <v>9</v>
      </c>
      <c r="E7" s="14" t="s">
        <v>10</v>
      </c>
      <c r="G7" s="14" t="s">
        <v>11</v>
      </c>
    </row>
    <row r="8" spans="2:7" x14ac:dyDescent="0.25">
      <c r="B8" s="16" t="s">
        <v>12</v>
      </c>
    </row>
    <row r="9" spans="2:7" x14ac:dyDescent="0.25">
      <c r="C9" t="s">
        <v>13</v>
      </c>
      <c r="E9" s="18"/>
      <c r="G9" s="18"/>
    </row>
    <row r="10" spans="2:7" x14ac:dyDescent="0.25">
      <c r="C10" t="s">
        <v>14</v>
      </c>
      <c r="E10" s="18"/>
      <c r="G10" s="18"/>
    </row>
    <row r="11" spans="2:7" s="20" customFormat="1" ht="6.75" x14ac:dyDescent="0.15">
      <c r="E11" s="21"/>
    </row>
    <row r="12" spans="2:7" x14ac:dyDescent="0.25">
      <c r="B12" s="16" t="s">
        <v>15</v>
      </c>
    </row>
    <row r="13" spans="2:7" x14ac:dyDescent="0.25">
      <c r="C13" t="s">
        <v>16</v>
      </c>
      <c r="E13" s="18"/>
      <c r="G13" s="18"/>
    </row>
    <row r="14" spans="2:7" x14ac:dyDescent="0.25">
      <c r="C14" t="s">
        <v>17</v>
      </c>
      <c r="E14" s="22">
        <f>E40-SUM(E9:E13)</f>
        <v>595</v>
      </c>
      <c r="G14" s="18"/>
    </row>
    <row r="15" spans="2:7" x14ac:dyDescent="0.25">
      <c r="B15" s="23"/>
      <c r="C15" t="s">
        <v>18</v>
      </c>
      <c r="E15" s="24"/>
    </row>
    <row r="16" spans="2:7" s="34" customFormat="1" x14ac:dyDescent="0.25">
      <c r="E16" s="35"/>
    </row>
    <row r="17" spans="2:7" ht="19.5" thickBot="1" x14ac:dyDescent="0.35">
      <c r="B17" s="13" t="s">
        <v>19</v>
      </c>
      <c r="E17" s="25">
        <f>SUM(E9:E14)</f>
        <v>595</v>
      </c>
    </row>
    <row r="18" spans="2:7" ht="15.75" thickTop="1" x14ac:dyDescent="0.25"/>
    <row r="20" spans="2:7" s="13" customFormat="1" ht="18.75" x14ac:dyDescent="0.3">
      <c r="B20" s="13" t="s">
        <v>20</v>
      </c>
      <c r="E20" s="26"/>
      <c r="G20"/>
    </row>
    <row r="21" spans="2:7" x14ac:dyDescent="0.25">
      <c r="B21" s="16" t="s">
        <v>21</v>
      </c>
    </row>
    <row r="22" spans="2:7" x14ac:dyDescent="0.25">
      <c r="C22" t="s">
        <v>22</v>
      </c>
      <c r="E22" s="18">
        <v>595</v>
      </c>
      <c r="G22" s="18"/>
    </row>
    <row r="23" spans="2:7" x14ac:dyDescent="0.25">
      <c r="C23" t="s">
        <v>23</v>
      </c>
      <c r="E23" s="18"/>
      <c r="G23" s="18"/>
    </row>
    <row r="24" spans="2:7" x14ac:dyDescent="0.25">
      <c r="C24" t="s">
        <v>24</v>
      </c>
      <c r="E24" s="18"/>
      <c r="G24" s="18"/>
    </row>
    <row r="25" spans="2:7" x14ac:dyDescent="0.25">
      <c r="C25" t="s">
        <v>24</v>
      </c>
      <c r="E25" s="18"/>
      <c r="G25" s="18"/>
    </row>
    <row r="26" spans="2:7" s="20" customFormat="1" ht="6.75" x14ac:dyDescent="0.15">
      <c r="E26" s="21"/>
    </row>
    <row r="27" spans="2:7" x14ac:dyDescent="0.25">
      <c r="B27" s="16" t="s">
        <v>25</v>
      </c>
    </row>
    <row r="28" spans="2:7" x14ac:dyDescent="0.25">
      <c r="C28" t="s">
        <v>26</v>
      </c>
      <c r="E28" s="18"/>
      <c r="G28" s="18"/>
    </row>
    <row r="29" spans="2:7" x14ac:dyDescent="0.25">
      <c r="C29" t="s">
        <v>27</v>
      </c>
      <c r="E29" s="18"/>
      <c r="G29" s="18"/>
    </row>
    <row r="30" spans="2:7" x14ac:dyDescent="0.25">
      <c r="C30" t="s">
        <v>28</v>
      </c>
      <c r="E30" s="18"/>
      <c r="G30" s="18"/>
    </row>
    <row r="31" spans="2:7" s="20" customFormat="1" ht="6.75" x14ac:dyDescent="0.15">
      <c r="E31" s="21"/>
    </row>
    <row r="32" spans="2:7" x14ac:dyDescent="0.25">
      <c r="B32" s="16" t="s">
        <v>29</v>
      </c>
    </row>
    <row r="33" spans="2:7" x14ac:dyDescent="0.25">
      <c r="C33" t="s">
        <v>30</v>
      </c>
      <c r="E33" s="18"/>
      <c r="G33" s="18"/>
    </row>
    <row r="34" spans="2:7" x14ac:dyDescent="0.25">
      <c r="C34" t="s">
        <v>31</v>
      </c>
      <c r="E34" s="18"/>
      <c r="G34" s="18"/>
    </row>
    <row r="35" spans="2:7" s="20" customFormat="1" ht="6.75" x14ac:dyDescent="0.15">
      <c r="E35" s="27"/>
      <c r="G35" s="21"/>
    </row>
    <row r="36" spans="2:7" x14ac:dyDescent="0.25">
      <c r="B36" s="16" t="s">
        <v>32</v>
      </c>
      <c r="G36" s="17"/>
    </row>
    <row r="37" spans="2:7" x14ac:dyDescent="0.25">
      <c r="C37" t="s">
        <v>33</v>
      </c>
      <c r="G37" s="18"/>
    </row>
    <row r="38" spans="2:7" x14ac:dyDescent="0.25">
      <c r="C38" t="s">
        <v>34</v>
      </c>
      <c r="G38" s="18"/>
    </row>
    <row r="40" spans="2:7" s="13" customFormat="1" ht="19.5" thickBot="1" x14ac:dyDescent="0.35">
      <c r="B40" s="13" t="s">
        <v>35</v>
      </c>
      <c r="E40" s="25">
        <f>SUM(E22:E34)</f>
        <v>595</v>
      </c>
      <c r="G40" s="25">
        <f>SUM(G22:G38)</f>
        <v>0</v>
      </c>
    </row>
    <row r="41" spans="2:7" ht="15.75" thickTop="1" x14ac:dyDescent="0.25"/>
    <row r="43" spans="2:7" ht="19.5" thickBot="1" x14ac:dyDescent="0.35">
      <c r="B43" s="13" t="s">
        <v>36</v>
      </c>
      <c r="C43" s="13"/>
      <c r="D43" s="13"/>
      <c r="E43" s="25">
        <f>E17-E40</f>
        <v>0</v>
      </c>
      <c r="G43" s="25">
        <f>G17-G40</f>
        <v>0</v>
      </c>
    </row>
    <row r="44" spans="2:7" ht="15.75" thickTop="1" x14ac:dyDescent="0.25"/>
    <row r="46" spans="2:7" s="30" customFormat="1" ht="18.75" x14ac:dyDescent="0.3">
      <c r="B46" s="29" t="s">
        <v>37</v>
      </c>
      <c r="E46" s="31"/>
    </row>
    <row r="47" spans="2:7" x14ac:dyDescent="0.25">
      <c r="B47" s="32">
        <v>11</v>
      </c>
      <c r="C47" t="s">
        <v>38</v>
      </c>
      <c r="E47" s="33">
        <f t="shared" ref="E47:E54" si="0">($E$40-SUM($E$9:$E$13))/B47</f>
        <v>54.090909090909093</v>
      </c>
      <c r="F47" s="16" t="str">
        <f>IF(B47=$B$15,CONCATENATE("&lt;&lt;--",$B$5,"'s"," Player Fees"),"")</f>
        <v/>
      </c>
    </row>
    <row r="48" spans="2:7" x14ac:dyDescent="0.25">
      <c r="B48" s="32">
        <v>12</v>
      </c>
      <c r="C48" t="s">
        <v>38</v>
      </c>
      <c r="E48" s="33">
        <f t="shared" si="0"/>
        <v>49.583333333333336</v>
      </c>
      <c r="F48" s="16" t="str">
        <f t="shared" ref="F48:F54" si="1">IF(B48=$B$15,CONCATENATE("&lt;&lt;--",$B$5,"'s"," Player Fees"),"")</f>
        <v/>
      </c>
    </row>
    <row r="49" spans="2:6" x14ac:dyDescent="0.25">
      <c r="B49" s="32">
        <v>13</v>
      </c>
      <c r="C49" t="s">
        <v>38</v>
      </c>
      <c r="E49" s="33">
        <f t="shared" si="0"/>
        <v>45.769230769230766</v>
      </c>
      <c r="F49" s="16" t="str">
        <f t="shared" si="1"/>
        <v/>
      </c>
    </row>
    <row r="50" spans="2:6" x14ac:dyDescent="0.25">
      <c r="B50" s="32">
        <v>14</v>
      </c>
      <c r="C50" t="s">
        <v>38</v>
      </c>
      <c r="E50" s="33">
        <f t="shared" si="0"/>
        <v>42.5</v>
      </c>
      <c r="F50" s="16" t="str">
        <f t="shared" si="1"/>
        <v/>
      </c>
    </row>
    <row r="51" spans="2:6" x14ac:dyDescent="0.25">
      <c r="B51" s="32">
        <v>15</v>
      </c>
      <c r="C51" t="s">
        <v>38</v>
      </c>
      <c r="E51" s="33">
        <f t="shared" si="0"/>
        <v>39.666666666666664</v>
      </c>
      <c r="F51" s="16" t="str">
        <f t="shared" si="1"/>
        <v/>
      </c>
    </row>
    <row r="52" spans="2:6" x14ac:dyDescent="0.25">
      <c r="B52" s="32">
        <v>16</v>
      </c>
      <c r="C52" t="s">
        <v>38</v>
      </c>
      <c r="E52" s="33">
        <f t="shared" si="0"/>
        <v>37.1875</v>
      </c>
      <c r="F52" s="16" t="str">
        <f t="shared" si="1"/>
        <v/>
      </c>
    </row>
    <row r="53" spans="2:6" x14ac:dyDescent="0.25">
      <c r="B53" s="32">
        <v>17</v>
      </c>
      <c r="C53" t="s">
        <v>38</v>
      </c>
      <c r="E53" s="33">
        <f t="shared" si="0"/>
        <v>35</v>
      </c>
      <c r="F53" s="16" t="str">
        <f t="shared" si="1"/>
        <v/>
      </c>
    </row>
    <row r="54" spans="2:6" x14ac:dyDescent="0.25">
      <c r="B54" s="32">
        <v>18</v>
      </c>
      <c r="C54" t="s">
        <v>38</v>
      </c>
      <c r="E54" s="33">
        <f t="shared" si="0"/>
        <v>33.055555555555557</v>
      </c>
      <c r="F54" s="16" t="str">
        <f t="shared" si="1"/>
        <v/>
      </c>
    </row>
  </sheetData>
  <conditionalFormatting sqref="B15">
    <cfRule type="cellIs" dxfId="11" priority="1" operator="lessThan">
      <formula>11</formula>
    </cfRule>
    <cfRule type="cellIs" dxfId="10" priority="2" operator="greaterThan">
      <formula>18</formula>
    </cfRule>
    <cfRule type="cellIs" dxfId="9" priority="3" operator="lessThan">
      <formula>11</formula>
    </cfRule>
    <cfRule type="cellIs" dxfId="8" priority="4" operator="greaterThan">
      <formula>18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62"/>
  <sheetViews>
    <sheetView showGridLines="0" workbookViewId="0">
      <pane ySplit="5" topLeftCell="A6" activePane="bottomLeft" state="frozen"/>
      <selection activeCell="I26" sqref="I26"/>
      <selection pane="bottomLeft" activeCell="I26" sqref="I26"/>
    </sheetView>
  </sheetViews>
  <sheetFormatPr defaultRowHeight="15" x14ac:dyDescent="0.25"/>
  <cols>
    <col min="1" max="1" width="1.7109375" customWidth="1"/>
    <col min="2" max="2" width="3.28515625" customWidth="1"/>
    <col min="3" max="3" width="44.85546875" customWidth="1"/>
    <col min="4" max="4" width="5.7109375" customWidth="1"/>
    <col min="5" max="5" width="15.7109375" style="17" customWidth="1"/>
    <col min="6" max="6" width="5.7109375" customWidth="1"/>
    <col min="7" max="7" width="15.7109375" style="17" customWidth="1"/>
  </cols>
  <sheetData>
    <row r="1" spans="2:7" s="2" customFormat="1" ht="26.25" x14ac:dyDescent="0.4">
      <c r="B1" s="2" t="s">
        <v>41</v>
      </c>
      <c r="E1" s="3"/>
      <c r="G1" s="3"/>
    </row>
    <row r="2" spans="2:7" s="4" customFormat="1" ht="6.75" x14ac:dyDescent="0.15">
      <c r="E2" s="5"/>
      <c r="G2" s="5"/>
    </row>
    <row r="3" spans="2:7" s="7" customFormat="1" ht="15.75" x14ac:dyDescent="0.25">
      <c r="B3" s="6" t="str">
        <f>IF((OR(B15&lt;11,B15&gt;17)),"ERROR: Invalid Number of players entered.  Please update cell B15.","")</f>
        <v>ERROR: Invalid Number of players entered.  Please update cell B15.</v>
      </c>
      <c r="E3" s="8"/>
      <c r="G3" s="8"/>
    </row>
    <row r="4" spans="2:7" s="9" customFormat="1" ht="6.75" x14ac:dyDescent="0.15">
      <c r="E4" s="10"/>
      <c r="G4" s="10"/>
    </row>
    <row r="5" spans="2:7" s="11" customFormat="1" ht="21" x14ac:dyDescent="0.35">
      <c r="B5" s="11" t="s">
        <v>42</v>
      </c>
      <c r="E5" s="12"/>
      <c r="G5" s="12"/>
    </row>
    <row r="7" spans="2:7" s="13" customFormat="1" ht="18.75" x14ac:dyDescent="0.3">
      <c r="B7" s="13" t="s">
        <v>9</v>
      </c>
      <c r="E7" s="14" t="s">
        <v>10</v>
      </c>
      <c r="G7" s="14" t="s">
        <v>11</v>
      </c>
    </row>
    <row r="8" spans="2:7" x14ac:dyDescent="0.25">
      <c r="B8" s="16" t="s">
        <v>12</v>
      </c>
    </row>
    <row r="9" spans="2:7" x14ac:dyDescent="0.25">
      <c r="C9" t="s">
        <v>13</v>
      </c>
      <c r="E9" s="18"/>
      <c r="G9" s="18"/>
    </row>
    <row r="10" spans="2:7" x14ac:dyDescent="0.25">
      <c r="C10" t="s">
        <v>14</v>
      </c>
      <c r="E10" s="18"/>
      <c r="G10" s="18"/>
    </row>
    <row r="11" spans="2:7" s="20" customFormat="1" ht="6.75" x14ac:dyDescent="0.15">
      <c r="E11" s="21"/>
      <c r="G11" s="21"/>
    </row>
    <row r="12" spans="2:7" x14ac:dyDescent="0.25">
      <c r="B12" s="16" t="s">
        <v>15</v>
      </c>
    </row>
    <row r="13" spans="2:7" x14ac:dyDescent="0.25">
      <c r="C13" t="s">
        <v>16</v>
      </c>
      <c r="E13" s="18"/>
      <c r="G13" s="18"/>
    </row>
    <row r="14" spans="2:7" x14ac:dyDescent="0.25">
      <c r="C14" t="s">
        <v>17</v>
      </c>
      <c r="E14" s="22">
        <f>E48-SUM(E9:E13)</f>
        <v>800</v>
      </c>
      <c r="G14" s="18"/>
    </row>
    <row r="15" spans="2:7" x14ac:dyDescent="0.25">
      <c r="B15" s="23"/>
      <c r="C15" t="s">
        <v>18</v>
      </c>
      <c r="E15" s="24"/>
    </row>
    <row r="16" spans="2:7" x14ac:dyDescent="0.25">
      <c r="E16" s="24"/>
    </row>
    <row r="17" spans="2:7" ht="19.5" thickBot="1" x14ac:dyDescent="0.35">
      <c r="B17" s="13" t="s">
        <v>19</v>
      </c>
      <c r="E17" s="25">
        <f>SUM(E9:E14)</f>
        <v>800</v>
      </c>
      <c r="G17" s="25">
        <f>SUM(G9:G14)</f>
        <v>0</v>
      </c>
    </row>
    <row r="18" spans="2:7" ht="15.75" thickTop="1" x14ac:dyDescent="0.25"/>
    <row r="20" spans="2:7" s="13" customFormat="1" ht="18.75" x14ac:dyDescent="0.3">
      <c r="B20" s="13" t="s">
        <v>20</v>
      </c>
      <c r="E20" s="26"/>
      <c r="G20" s="17"/>
    </row>
    <row r="21" spans="2:7" x14ac:dyDescent="0.25">
      <c r="B21" s="16" t="s">
        <v>21</v>
      </c>
    </row>
    <row r="22" spans="2:7" x14ac:dyDescent="0.25">
      <c r="C22" t="s">
        <v>22</v>
      </c>
      <c r="E22" s="18">
        <v>800</v>
      </c>
      <c r="G22" s="18"/>
    </row>
    <row r="23" spans="2:7" x14ac:dyDescent="0.25">
      <c r="C23" t="s">
        <v>24</v>
      </c>
      <c r="E23" s="18"/>
      <c r="G23" s="18"/>
    </row>
    <row r="24" spans="2:7" x14ac:dyDescent="0.25">
      <c r="C24" t="s">
        <v>24</v>
      </c>
      <c r="E24" s="18"/>
      <c r="G24" s="18"/>
    </row>
    <row r="25" spans="2:7" x14ac:dyDescent="0.25">
      <c r="C25" t="s">
        <v>24</v>
      </c>
      <c r="E25" s="18"/>
      <c r="G25" s="18"/>
    </row>
    <row r="26" spans="2:7" s="20" customFormat="1" ht="6.75" x14ac:dyDescent="0.15">
      <c r="E26" s="21"/>
      <c r="G26" s="21"/>
    </row>
    <row r="27" spans="2:7" x14ac:dyDescent="0.25">
      <c r="B27" s="16" t="s">
        <v>43</v>
      </c>
    </row>
    <row r="28" spans="2:7" x14ac:dyDescent="0.25">
      <c r="C28" t="s">
        <v>44</v>
      </c>
      <c r="E28" s="18"/>
      <c r="G28" s="18"/>
    </row>
    <row r="29" spans="2:7" x14ac:dyDescent="0.25">
      <c r="C29" t="s">
        <v>45</v>
      </c>
      <c r="E29" s="18"/>
      <c r="G29" s="18"/>
    </row>
    <row r="30" spans="2:7" s="20" customFormat="1" ht="6.75" x14ac:dyDescent="0.15">
      <c r="E30" s="21"/>
      <c r="G30" s="21"/>
    </row>
    <row r="31" spans="2:7" x14ac:dyDescent="0.25">
      <c r="B31" s="16" t="s">
        <v>25</v>
      </c>
    </row>
    <row r="32" spans="2:7" x14ac:dyDescent="0.25">
      <c r="C32" t="s">
        <v>26</v>
      </c>
      <c r="E32" s="18"/>
      <c r="G32" s="18"/>
    </row>
    <row r="33" spans="2:7" x14ac:dyDescent="0.25">
      <c r="C33" t="s">
        <v>27</v>
      </c>
      <c r="E33" s="18"/>
      <c r="G33" s="18"/>
    </row>
    <row r="34" spans="2:7" x14ac:dyDescent="0.25">
      <c r="C34" t="s">
        <v>28</v>
      </c>
      <c r="E34" s="18"/>
      <c r="G34" s="18"/>
    </row>
    <row r="35" spans="2:7" s="20" customFormat="1" ht="6.75" x14ac:dyDescent="0.15">
      <c r="E35" s="21"/>
      <c r="G35" s="21"/>
    </row>
    <row r="36" spans="2:7" x14ac:dyDescent="0.25">
      <c r="B36" s="16" t="s">
        <v>29</v>
      </c>
    </row>
    <row r="37" spans="2:7" x14ac:dyDescent="0.25">
      <c r="C37" t="s">
        <v>46</v>
      </c>
      <c r="E37" s="18"/>
      <c r="G37" s="18"/>
    </row>
    <row r="38" spans="2:7" x14ac:dyDescent="0.25">
      <c r="C38" t="s">
        <v>30</v>
      </c>
      <c r="E38" s="18"/>
      <c r="G38" s="18"/>
    </row>
    <row r="39" spans="2:7" x14ac:dyDescent="0.25">
      <c r="C39" t="s">
        <v>47</v>
      </c>
      <c r="E39" s="18"/>
      <c r="G39" s="18"/>
    </row>
    <row r="40" spans="2:7" x14ac:dyDescent="0.25">
      <c r="C40" t="s">
        <v>48</v>
      </c>
      <c r="E40" s="18"/>
      <c r="G40" s="18"/>
    </row>
    <row r="41" spans="2:7" x14ac:dyDescent="0.25">
      <c r="C41" t="s">
        <v>49</v>
      </c>
      <c r="E41" s="18"/>
      <c r="G41" s="18"/>
    </row>
    <row r="42" spans="2:7" x14ac:dyDescent="0.25">
      <c r="C42" t="s">
        <v>31</v>
      </c>
      <c r="E42" s="18"/>
      <c r="G42" s="18"/>
    </row>
    <row r="43" spans="2:7" s="20" customFormat="1" ht="6.75" x14ac:dyDescent="0.15">
      <c r="E43" s="27"/>
      <c r="G43" s="21"/>
    </row>
    <row r="44" spans="2:7" x14ac:dyDescent="0.25">
      <c r="B44" s="16" t="s">
        <v>32</v>
      </c>
    </row>
    <row r="45" spans="2:7" x14ac:dyDescent="0.25">
      <c r="C45" t="s">
        <v>33</v>
      </c>
      <c r="G45" s="18"/>
    </row>
    <row r="46" spans="2:7" x14ac:dyDescent="0.25">
      <c r="C46" t="s">
        <v>34</v>
      </c>
      <c r="G46" s="18"/>
    </row>
    <row r="48" spans="2:7" s="13" customFormat="1" ht="19.5" thickBot="1" x14ac:dyDescent="0.35">
      <c r="B48" s="13" t="s">
        <v>35</v>
      </c>
      <c r="E48" s="25">
        <f>SUM(E22:E42)</f>
        <v>800</v>
      </c>
      <c r="G48" s="25">
        <f>SUM(G22:G46)</f>
        <v>0</v>
      </c>
    </row>
    <row r="49" spans="2:7" ht="15.75" thickTop="1" x14ac:dyDescent="0.25"/>
    <row r="51" spans="2:7" ht="19.5" thickBot="1" x14ac:dyDescent="0.35">
      <c r="B51" s="13" t="s">
        <v>36</v>
      </c>
      <c r="C51" s="13"/>
      <c r="D51" s="13"/>
      <c r="E51" s="25">
        <f>E17-E48</f>
        <v>0</v>
      </c>
      <c r="G51" s="25">
        <f>G17-G48</f>
        <v>0</v>
      </c>
    </row>
    <row r="52" spans="2:7" ht="15.75" thickTop="1" x14ac:dyDescent="0.25"/>
    <row r="54" spans="2:7" s="30" customFormat="1" ht="18.75" x14ac:dyDescent="0.3">
      <c r="B54" s="29" t="s">
        <v>37</v>
      </c>
      <c r="E54" s="31"/>
      <c r="G54" s="31"/>
    </row>
    <row r="55" spans="2:7" x14ac:dyDescent="0.25">
      <c r="B55" s="32">
        <v>11</v>
      </c>
      <c r="C55" t="s">
        <v>38</v>
      </c>
      <c r="E55" s="33">
        <f t="shared" ref="E55:E62" si="0">($E$48-SUM($E$9:$E$13))/B55</f>
        <v>72.727272727272734</v>
      </c>
      <c r="F55" s="16" t="str">
        <f>IF(B55=$B$15,CONCATENATE("&lt;&lt;--",$B$5,"'s"," Player Fees"),"")</f>
        <v/>
      </c>
    </row>
    <row r="56" spans="2:7" x14ac:dyDescent="0.25">
      <c r="B56" s="32">
        <v>12</v>
      </c>
      <c r="C56" t="s">
        <v>38</v>
      </c>
      <c r="E56" s="33">
        <f t="shared" si="0"/>
        <v>66.666666666666671</v>
      </c>
      <c r="F56" s="16" t="str">
        <f t="shared" ref="F56:F62" si="1">IF(B56=$B$15,CONCATENATE("&lt;&lt;--",$B$5,"'s"," Player Fees"),"")</f>
        <v/>
      </c>
    </row>
    <row r="57" spans="2:7" x14ac:dyDescent="0.25">
      <c r="B57" s="32">
        <v>13</v>
      </c>
      <c r="C57" t="s">
        <v>38</v>
      </c>
      <c r="E57" s="33">
        <f t="shared" si="0"/>
        <v>61.53846153846154</v>
      </c>
      <c r="F57" s="16" t="str">
        <f t="shared" si="1"/>
        <v/>
      </c>
    </row>
    <row r="58" spans="2:7" x14ac:dyDescent="0.25">
      <c r="B58" s="32">
        <v>14</v>
      </c>
      <c r="C58" t="s">
        <v>38</v>
      </c>
      <c r="E58" s="33">
        <f t="shared" si="0"/>
        <v>57.142857142857146</v>
      </c>
      <c r="F58" s="16" t="str">
        <f t="shared" si="1"/>
        <v/>
      </c>
    </row>
    <row r="59" spans="2:7" x14ac:dyDescent="0.25">
      <c r="B59" s="32">
        <v>15</v>
      </c>
      <c r="C59" t="s">
        <v>38</v>
      </c>
      <c r="E59" s="33">
        <f t="shared" si="0"/>
        <v>53.333333333333336</v>
      </c>
      <c r="F59" s="16" t="str">
        <f t="shared" si="1"/>
        <v/>
      </c>
    </row>
    <row r="60" spans="2:7" x14ac:dyDescent="0.25">
      <c r="B60" s="32">
        <v>16</v>
      </c>
      <c r="C60" t="s">
        <v>38</v>
      </c>
      <c r="E60" s="33">
        <f t="shared" si="0"/>
        <v>50</v>
      </c>
      <c r="F60" s="16" t="str">
        <f t="shared" si="1"/>
        <v/>
      </c>
    </row>
    <row r="61" spans="2:7" x14ac:dyDescent="0.25">
      <c r="B61" s="32">
        <v>17</v>
      </c>
      <c r="C61" t="s">
        <v>38</v>
      </c>
      <c r="E61" s="33">
        <f t="shared" si="0"/>
        <v>47.058823529411768</v>
      </c>
      <c r="F61" s="16" t="str">
        <f t="shared" si="1"/>
        <v/>
      </c>
    </row>
    <row r="62" spans="2:7" x14ac:dyDescent="0.25">
      <c r="B62" s="32">
        <v>18</v>
      </c>
      <c r="C62" t="s">
        <v>38</v>
      </c>
      <c r="E62" s="33">
        <f t="shared" si="0"/>
        <v>44.444444444444443</v>
      </c>
      <c r="F62" s="16" t="str">
        <f t="shared" si="1"/>
        <v/>
      </c>
    </row>
  </sheetData>
  <conditionalFormatting sqref="B15">
    <cfRule type="cellIs" dxfId="7" priority="1" operator="lessThan">
      <formula>11</formula>
    </cfRule>
    <cfRule type="cellIs" dxfId="6" priority="2" operator="greaterThan">
      <formula>18</formula>
    </cfRule>
    <cfRule type="cellIs" dxfId="5" priority="3" operator="lessThan">
      <formula>11</formula>
    </cfRule>
    <cfRule type="cellIs" dxfId="4" priority="4" operator="greaterThan">
      <formula>18</formula>
    </cfRule>
  </conditionalFormatting>
  <pageMargins left="0.7" right="0.7" top="0.75" bottom="0.75" header="0.3" footer="0.3"/>
  <pageSetup orientation="portrait" horizontalDpi="4294967293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67"/>
  <sheetViews>
    <sheetView showGridLines="0" tabSelected="1" workbookViewId="0">
      <pane ySplit="5" topLeftCell="A6" activePane="bottomLeft" state="frozen"/>
      <selection activeCell="I26" sqref="I26"/>
      <selection pane="bottomLeft" activeCell="I26" sqref="I26"/>
    </sheetView>
  </sheetViews>
  <sheetFormatPr defaultRowHeight="15" x14ac:dyDescent="0.25"/>
  <cols>
    <col min="1" max="1" width="1.7109375" customWidth="1"/>
    <col min="2" max="2" width="3.28515625" customWidth="1"/>
    <col min="3" max="3" width="44.85546875" bestFit="1" customWidth="1"/>
    <col min="4" max="4" width="5.7109375" customWidth="1"/>
    <col min="5" max="5" width="15.7109375" style="17" customWidth="1"/>
    <col min="6" max="6" width="5.7109375" customWidth="1"/>
    <col min="7" max="7" width="15.7109375" customWidth="1"/>
    <col min="8" max="8" width="5.5703125" customWidth="1"/>
    <col min="9" max="9" width="31.42578125" customWidth="1"/>
  </cols>
  <sheetData>
    <row r="1" spans="2:7" s="2" customFormat="1" ht="26.25" x14ac:dyDescent="0.4">
      <c r="B1" s="2" t="s">
        <v>50</v>
      </c>
      <c r="E1" s="3"/>
    </row>
    <row r="2" spans="2:7" s="4" customFormat="1" ht="6.75" x14ac:dyDescent="0.15">
      <c r="E2" s="5"/>
    </row>
    <row r="3" spans="2:7" s="7" customFormat="1" ht="15.75" x14ac:dyDescent="0.25">
      <c r="B3" s="6" t="str">
        <f>IF((OR(B16&lt;11,B16&gt;17)),"ERROR: Invalid Number of players entered.  Please update cell B16.","")</f>
        <v>ERROR: Invalid Number of players entered.  Please update cell B16.</v>
      </c>
      <c r="E3" s="8"/>
    </row>
    <row r="4" spans="2:7" s="9" customFormat="1" ht="6.75" x14ac:dyDescent="0.15">
      <c r="E4" s="10"/>
    </row>
    <row r="5" spans="2:7" s="11" customFormat="1" ht="21" x14ac:dyDescent="0.35">
      <c r="B5" s="11" t="s">
        <v>51</v>
      </c>
      <c r="E5" s="12"/>
    </row>
    <row r="7" spans="2:7" s="13" customFormat="1" ht="18.75" x14ac:dyDescent="0.3">
      <c r="B7" s="13" t="s">
        <v>9</v>
      </c>
      <c r="E7" s="14" t="s">
        <v>10</v>
      </c>
      <c r="G7" s="14" t="s">
        <v>11</v>
      </c>
    </row>
    <row r="8" spans="2:7" x14ac:dyDescent="0.25">
      <c r="B8" s="16" t="s">
        <v>12</v>
      </c>
    </row>
    <row r="9" spans="2:7" x14ac:dyDescent="0.25">
      <c r="C9" t="s">
        <v>13</v>
      </c>
      <c r="E9" s="18"/>
      <c r="G9" s="18"/>
    </row>
    <row r="10" spans="2:7" x14ac:dyDescent="0.25">
      <c r="C10" t="s">
        <v>14</v>
      </c>
      <c r="E10" s="18"/>
      <c r="G10" s="18"/>
    </row>
    <row r="11" spans="2:7" s="20" customFormat="1" ht="6.75" x14ac:dyDescent="0.15">
      <c r="E11" s="21"/>
    </row>
    <row r="12" spans="2:7" x14ac:dyDescent="0.25">
      <c r="B12" s="16" t="s">
        <v>15</v>
      </c>
    </row>
    <row r="13" spans="2:7" x14ac:dyDescent="0.25">
      <c r="C13" t="s">
        <v>16</v>
      </c>
      <c r="E13" s="18"/>
      <c r="G13" s="18"/>
    </row>
    <row r="14" spans="2:7" x14ac:dyDescent="0.25">
      <c r="C14" t="s">
        <v>52</v>
      </c>
      <c r="E14" s="18"/>
      <c r="G14" s="18"/>
    </row>
    <row r="15" spans="2:7" x14ac:dyDescent="0.25">
      <c r="C15" t="s">
        <v>17</v>
      </c>
      <c r="E15" s="22">
        <f>E53-SUM(E9:E14)</f>
        <v>2400</v>
      </c>
      <c r="G15" s="18"/>
    </row>
    <row r="16" spans="2:7" x14ac:dyDescent="0.25">
      <c r="B16" s="23"/>
      <c r="C16" t="s">
        <v>18</v>
      </c>
      <c r="E16" s="24"/>
    </row>
    <row r="17" spans="2:9" x14ac:dyDescent="0.25">
      <c r="E17" s="24"/>
    </row>
    <row r="18" spans="2:9" ht="19.5" thickBot="1" x14ac:dyDescent="0.35">
      <c r="B18" s="13" t="s">
        <v>19</v>
      </c>
      <c r="E18" s="25">
        <f>SUM(E9:E15)</f>
        <v>2400</v>
      </c>
      <c r="G18" s="25">
        <f>SUM(G9:G15)</f>
        <v>0</v>
      </c>
    </row>
    <row r="19" spans="2:9" ht="15.75" thickTop="1" x14ac:dyDescent="0.25"/>
    <row r="21" spans="2:9" s="13" customFormat="1" ht="18.75" x14ac:dyDescent="0.3">
      <c r="B21" s="13" t="s">
        <v>20</v>
      </c>
      <c r="E21" s="26"/>
      <c r="I21"/>
    </row>
    <row r="22" spans="2:9" x14ac:dyDescent="0.25">
      <c r="B22" s="16" t="s">
        <v>21</v>
      </c>
    </row>
    <row r="23" spans="2:9" x14ac:dyDescent="0.25">
      <c r="C23" t="s">
        <v>22</v>
      </c>
      <c r="E23" s="18">
        <v>800</v>
      </c>
      <c r="G23" s="18"/>
    </row>
    <row r="24" spans="2:9" x14ac:dyDescent="0.25">
      <c r="C24" t="s">
        <v>24</v>
      </c>
      <c r="E24" s="18"/>
      <c r="G24" s="18"/>
    </row>
    <row r="25" spans="2:9" x14ac:dyDescent="0.25">
      <c r="C25" t="s">
        <v>24</v>
      </c>
      <c r="E25" s="18"/>
      <c r="G25" s="18"/>
    </row>
    <row r="26" spans="2:9" x14ac:dyDescent="0.25">
      <c r="C26" t="s">
        <v>24</v>
      </c>
      <c r="E26" s="18"/>
      <c r="G26" s="18"/>
    </row>
    <row r="27" spans="2:9" s="20" customFormat="1" ht="6.75" x14ac:dyDescent="0.15">
      <c r="E27" s="21"/>
    </row>
    <row r="28" spans="2:9" x14ac:dyDescent="0.25">
      <c r="B28" s="16" t="s">
        <v>43</v>
      </c>
    </row>
    <row r="29" spans="2:9" x14ac:dyDescent="0.25">
      <c r="C29" t="s">
        <v>44</v>
      </c>
      <c r="E29" s="18">
        <v>1600</v>
      </c>
      <c r="G29" s="18"/>
    </row>
    <row r="30" spans="2:9" x14ac:dyDescent="0.25">
      <c r="C30" t="s">
        <v>45</v>
      </c>
      <c r="E30" s="18"/>
      <c r="G30" s="18"/>
    </row>
    <row r="31" spans="2:9" s="20" customFormat="1" ht="6.75" x14ac:dyDescent="0.15">
      <c r="E31" s="21"/>
    </row>
    <row r="32" spans="2:9" x14ac:dyDescent="0.25">
      <c r="B32" s="16" t="s">
        <v>53</v>
      </c>
    </row>
    <row r="33" spans="2:7" x14ac:dyDescent="0.25">
      <c r="C33" t="s">
        <v>54</v>
      </c>
      <c r="E33" s="18"/>
      <c r="G33" s="18"/>
    </row>
    <row r="34" spans="2:7" x14ac:dyDescent="0.25">
      <c r="C34" t="s">
        <v>55</v>
      </c>
      <c r="E34" s="18"/>
      <c r="G34" s="18"/>
    </row>
    <row r="35" spans="2:7" s="20" customFormat="1" ht="6.75" x14ac:dyDescent="0.15">
      <c r="E35" s="21"/>
    </row>
    <row r="36" spans="2:7" x14ac:dyDescent="0.25">
      <c r="B36" s="16" t="s">
        <v>25</v>
      </c>
    </row>
    <row r="37" spans="2:7" x14ac:dyDescent="0.25">
      <c r="C37" t="s">
        <v>26</v>
      </c>
      <c r="E37" s="18"/>
      <c r="G37" s="18"/>
    </row>
    <row r="38" spans="2:7" x14ac:dyDescent="0.25">
      <c r="C38" t="s">
        <v>27</v>
      </c>
      <c r="E38" s="18"/>
      <c r="G38" s="18"/>
    </row>
    <row r="39" spans="2:7" x14ac:dyDescent="0.25">
      <c r="C39" t="s">
        <v>28</v>
      </c>
      <c r="E39" s="18"/>
      <c r="G39" s="18"/>
    </row>
    <row r="40" spans="2:7" s="20" customFormat="1" ht="6.75" x14ac:dyDescent="0.15">
      <c r="E40" s="21"/>
    </row>
    <row r="41" spans="2:7" x14ac:dyDescent="0.25">
      <c r="B41" s="16" t="s">
        <v>29</v>
      </c>
    </row>
    <row r="42" spans="2:7" x14ac:dyDescent="0.25">
      <c r="C42" t="s">
        <v>46</v>
      </c>
      <c r="E42" s="18"/>
      <c r="G42" s="18"/>
    </row>
    <row r="43" spans="2:7" x14ac:dyDescent="0.25">
      <c r="C43" t="s">
        <v>30</v>
      </c>
      <c r="E43" s="18"/>
      <c r="G43" s="18"/>
    </row>
    <row r="44" spans="2:7" x14ac:dyDescent="0.25">
      <c r="C44" t="s">
        <v>47</v>
      </c>
      <c r="E44" s="18"/>
      <c r="G44" s="18"/>
    </row>
    <row r="45" spans="2:7" x14ac:dyDescent="0.25">
      <c r="C45" t="s">
        <v>48</v>
      </c>
      <c r="E45" s="18"/>
      <c r="G45" s="18"/>
    </row>
    <row r="46" spans="2:7" x14ac:dyDescent="0.25">
      <c r="C46" t="s">
        <v>49</v>
      </c>
      <c r="E46" s="18"/>
      <c r="G46" s="18"/>
    </row>
    <row r="47" spans="2:7" x14ac:dyDescent="0.25">
      <c r="C47" t="s">
        <v>31</v>
      </c>
      <c r="E47" s="18"/>
      <c r="G47" s="18"/>
    </row>
    <row r="48" spans="2:7" s="20" customFormat="1" ht="6.75" x14ac:dyDescent="0.15">
      <c r="E48" s="27"/>
    </row>
    <row r="49" spans="2:9" x14ac:dyDescent="0.25">
      <c r="B49" s="16" t="s">
        <v>32</v>
      </c>
    </row>
    <row r="50" spans="2:9" x14ac:dyDescent="0.25">
      <c r="C50" t="s">
        <v>33</v>
      </c>
      <c r="G50" s="18"/>
    </row>
    <row r="51" spans="2:9" x14ac:dyDescent="0.25">
      <c r="C51" t="s">
        <v>34</v>
      </c>
      <c r="G51" s="18"/>
    </row>
    <row r="52" spans="2:9" x14ac:dyDescent="0.25">
      <c r="E52" s="24"/>
    </row>
    <row r="53" spans="2:9" s="13" customFormat="1" ht="19.5" thickBot="1" x14ac:dyDescent="0.35">
      <c r="B53" s="13" t="s">
        <v>35</v>
      </c>
      <c r="E53" s="25">
        <f>SUM(E23:E47)</f>
        <v>2400</v>
      </c>
      <c r="G53" s="25">
        <f>SUM(G23:G51)</f>
        <v>0</v>
      </c>
      <c r="I53"/>
    </row>
    <row r="54" spans="2:9" ht="15.75" thickTop="1" x14ac:dyDescent="0.25"/>
    <row r="56" spans="2:9" ht="19.5" thickBot="1" x14ac:dyDescent="0.35">
      <c r="B56" s="13" t="s">
        <v>36</v>
      </c>
      <c r="C56" s="13"/>
      <c r="D56" s="13"/>
      <c r="E56" s="25">
        <f>E53-E18</f>
        <v>0</v>
      </c>
      <c r="G56" s="25">
        <f>G53-G18</f>
        <v>0</v>
      </c>
    </row>
    <row r="57" spans="2:9" ht="15.75" thickTop="1" x14ac:dyDescent="0.25"/>
    <row r="59" spans="2:9" s="30" customFormat="1" ht="18.75" x14ac:dyDescent="0.3">
      <c r="B59" s="29" t="s">
        <v>37</v>
      </c>
      <c r="E59" s="31"/>
    </row>
    <row r="60" spans="2:9" x14ac:dyDescent="0.25">
      <c r="B60" s="32">
        <v>11</v>
      </c>
      <c r="C60" t="s">
        <v>38</v>
      </c>
      <c r="E60" s="33">
        <f t="shared" ref="E60:E67" si="0">($E$53-SUM($E$9:$E$14))/B60</f>
        <v>218.18181818181819</v>
      </c>
      <c r="F60" s="16" t="str">
        <f>IF(B60=$B$16,CONCATENATE("&lt;&lt;--",$B$5,"'s"," Player Fees"),"")</f>
        <v/>
      </c>
    </row>
    <row r="61" spans="2:9" x14ac:dyDescent="0.25">
      <c r="B61" s="32">
        <v>12</v>
      </c>
      <c r="C61" t="s">
        <v>38</v>
      </c>
      <c r="E61" s="33">
        <f t="shared" si="0"/>
        <v>200</v>
      </c>
      <c r="F61" s="16" t="str">
        <f t="shared" ref="F61:F67" si="1">IF(B61=$B$16,CONCATENATE("&lt;&lt;--",$B$5,"'s"," Player Fees"),"")</f>
        <v/>
      </c>
    </row>
    <row r="62" spans="2:9" x14ac:dyDescent="0.25">
      <c r="B62" s="32">
        <v>13</v>
      </c>
      <c r="C62" t="s">
        <v>38</v>
      </c>
      <c r="E62" s="33">
        <f t="shared" si="0"/>
        <v>184.61538461538461</v>
      </c>
      <c r="F62" s="16" t="str">
        <f t="shared" si="1"/>
        <v/>
      </c>
    </row>
    <row r="63" spans="2:9" x14ac:dyDescent="0.25">
      <c r="B63" s="32">
        <v>14</v>
      </c>
      <c r="C63" t="s">
        <v>38</v>
      </c>
      <c r="E63" s="33">
        <f t="shared" si="0"/>
        <v>171.42857142857142</v>
      </c>
      <c r="F63" s="16" t="str">
        <f t="shared" si="1"/>
        <v/>
      </c>
    </row>
    <row r="64" spans="2:9" x14ac:dyDescent="0.25">
      <c r="B64" s="32">
        <v>15</v>
      </c>
      <c r="C64" t="s">
        <v>38</v>
      </c>
      <c r="E64" s="33">
        <f t="shared" si="0"/>
        <v>160</v>
      </c>
      <c r="F64" s="16" t="str">
        <f t="shared" si="1"/>
        <v/>
      </c>
    </row>
    <row r="65" spans="2:6" x14ac:dyDescent="0.25">
      <c r="B65" s="32">
        <v>16</v>
      </c>
      <c r="C65" t="s">
        <v>38</v>
      </c>
      <c r="E65" s="33">
        <f t="shared" si="0"/>
        <v>150</v>
      </c>
      <c r="F65" s="16" t="str">
        <f t="shared" si="1"/>
        <v/>
      </c>
    </row>
    <row r="66" spans="2:6" x14ac:dyDescent="0.25">
      <c r="B66" s="32">
        <v>17</v>
      </c>
      <c r="C66" t="s">
        <v>38</v>
      </c>
      <c r="E66" s="33">
        <f t="shared" si="0"/>
        <v>141.1764705882353</v>
      </c>
      <c r="F66" s="16" t="str">
        <f t="shared" si="1"/>
        <v/>
      </c>
    </row>
    <row r="67" spans="2:6" x14ac:dyDescent="0.25">
      <c r="B67" s="32">
        <v>18</v>
      </c>
      <c r="C67" t="s">
        <v>38</v>
      </c>
      <c r="E67" s="33">
        <f t="shared" si="0"/>
        <v>133.33333333333334</v>
      </c>
      <c r="F67" s="16" t="str">
        <f t="shared" si="1"/>
        <v/>
      </c>
    </row>
  </sheetData>
  <conditionalFormatting sqref="B16">
    <cfRule type="cellIs" dxfId="3" priority="1" operator="lessThan">
      <formula>11</formula>
    </cfRule>
    <cfRule type="cellIs" dxfId="2" priority="2" operator="greaterThan">
      <formula>18</formula>
    </cfRule>
    <cfRule type="cellIs" dxfId="1" priority="3" operator="lessThan">
      <formula>11</formula>
    </cfRule>
    <cfRule type="cellIs" dxfId="0" priority="4" operator="greaterThan">
      <formula>18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Recreational-Basic</vt:lpstr>
      <vt:lpstr>Recreational-Deluxe</vt:lpstr>
      <vt:lpstr>Competitive-Parent Coaches</vt:lpstr>
      <vt:lpstr>Competitive-non Parent Coaches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Natalka</dc:creator>
  <cp:lastModifiedBy>Natalka</cp:lastModifiedBy>
  <dcterms:created xsi:type="dcterms:W3CDTF">2019-09-22T17:37:43Z</dcterms:created>
  <dcterms:modified xsi:type="dcterms:W3CDTF">2019-09-22T17:39:43Z</dcterms:modified>
</cp:coreProperties>
</file>